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ta Simona\Desktop\MASTER 2025-2026\MASTER PLAN INVĂȚĂMÂNT 2025-2026\"/>
    </mc:Choice>
  </mc:AlternateContent>
  <bookViews>
    <workbookView xWindow="-108" yWindow="-108" windowWidth="25824" windowHeight="15504"/>
  </bookViews>
  <sheets>
    <sheet name="An_I_MIS_zi" sheetId="4" r:id="rId1"/>
    <sheet name="An_II_MIS_zi" sheetId="11" r:id="rId2"/>
  </sheets>
  <definedNames>
    <definedName name="_xlnm.Print_Area" localSheetId="0">An_I_MIS_zi!$A$1:$AA$33</definedName>
    <definedName name="_xlnm.Print_Area" localSheetId="1">An_II_MIS_zi!$A$1:$AA$29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4" l="1"/>
  <c r="X13" i="4" s="1"/>
  <c r="L13" i="4"/>
  <c r="Z13" i="4" s="1"/>
  <c r="Y13" i="4"/>
  <c r="V27" i="4" l="1"/>
  <c r="S27" i="4"/>
  <c r="V25" i="4"/>
  <c r="L23" i="4"/>
  <c r="L22" i="11"/>
  <c r="L14" i="11"/>
  <c r="L15" i="11"/>
  <c r="L16" i="11"/>
  <c r="L17" i="11"/>
  <c r="L13" i="11"/>
  <c r="V19" i="4"/>
  <c r="V20" i="4"/>
  <c r="V21" i="4"/>
  <c r="V18" i="4"/>
  <c r="L14" i="4"/>
  <c r="L15" i="4"/>
  <c r="L16" i="4"/>
  <c r="L17" i="4"/>
  <c r="J24" i="11"/>
  <c r="T28" i="4"/>
  <c r="J28" i="4"/>
  <c r="V24" i="11" l="1"/>
  <c r="L24" i="11"/>
  <c r="V28" i="4"/>
  <c r="T24" i="11"/>
  <c r="L28" i="4"/>
  <c r="R24" i="11"/>
  <c r="G24" i="11"/>
  <c r="H24" i="11"/>
  <c r="O28" i="4"/>
  <c r="P28" i="4"/>
  <c r="Q28" i="4"/>
  <c r="R28" i="4"/>
  <c r="G28" i="4"/>
  <c r="H28" i="4"/>
  <c r="U28" i="4"/>
  <c r="Z28" i="4" l="1"/>
  <c r="S19" i="4"/>
  <c r="X19" i="4" s="1"/>
  <c r="S20" i="4"/>
  <c r="S21" i="4"/>
  <c r="X21" i="4" s="1"/>
  <c r="I23" i="4"/>
  <c r="X23" i="4" s="1"/>
  <c r="I14" i="4"/>
  <c r="X14" i="4" s="1"/>
  <c r="I15" i="4"/>
  <c r="I16" i="4"/>
  <c r="X16" i="4" s="1"/>
  <c r="I17" i="4"/>
  <c r="X17" i="4" s="1"/>
  <c r="I14" i="11"/>
  <c r="I15" i="11"/>
  <c r="I16" i="11"/>
  <c r="I17" i="11"/>
  <c r="Z17" i="4"/>
  <c r="Q24" i="11"/>
  <c r="K24" i="11"/>
  <c r="E24" i="11"/>
  <c r="F24" i="11"/>
  <c r="D24" i="11"/>
  <c r="Z22" i="4"/>
  <c r="Z23" i="4"/>
  <c r="Z24" i="4"/>
  <c r="Z25" i="4"/>
  <c r="Y22" i="4"/>
  <c r="Y23" i="4"/>
  <c r="Y24" i="4"/>
  <c r="Y25" i="4"/>
  <c r="X22" i="4"/>
  <c r="X24" i="4"/>
  <c r="X25" i="4"/>
  <c r="K28" i="4"/>
  <c r="N28" i="4"/>
  <c r="N29" i="4" s="1"/>
  <c r="E28" i="4"/>
  <c r="F28" i="4"/>
  <c r="D28" i="4"/>
  <c r="Z16" i="11"/>
  <c r="Z15" i="11"/>
  <c r="Z14" i="11"/>
  <c r="Z13" i="11"/>
  <c r="I13" i="11"/>
  <c r="Y13" i="11"/>
  <c r="X14" i="11"/>
  <c r="Y14" i="11"/>
  <c r="X15" i="11"/>
  <c r="Y15" i="11"/>
  <c r="X16" i="11"/>
  <c r="Y16" i="11"/>
  <c r="U24" i="11"/>
  <c r="Y14" i="4"/>
  <c r="Z14" i="4"/>
  <c r="Y16" i="4"/>
  <c r="Z16" i="4"/>
  <c r="Y17" i="4"/>
  <c r="S18" i="4"/>
  <c r="X18" i="4" s="1"/>
  <c r="Y18" i="4"/>
  <c r="Z18" i="4"/>
  <c r="Y19" i="4"/>
  <c r="Z19" i="4"/>
  <c r="Y20" i="4"/>
  <c r="Z20" i="4"/>
  <c r="Y21" i="4"/>
  <c r="Z21" i="4"/>
  <c r="X13" i="11"/>
  <c r="Y28" i="4" l="1"/>
  <c r="N25" i="11"/>
  <c r="D25" i="11"/>
  <c r="S24" i="11"/>
  <c r="D29" i="4"/>
  <c r="I24" i="11"/>
  <c r="I28" i="4"/>
  <c r="S28" i="4"/>
  <c r="X20" i="4"/>
  <c r="X28" i="4" s="1"/>
  <c r="X29" i="4" s="1"/>
  <c r="Z24" i="11"/>
  <c r="X24" i="11"/>
  <c r="X25" i="11" s="1"/>
</calcChain>
</file>

<file path=xl/sharedStrings.xml><?xml version="1.0" encoding="utf-8"?>
<sst xmlns="http://schemas.openxmlformats.org/spreadsheetml/2006/main" count="166" uniqueCount="92">
  <si>
    <t>DISCIPLINA</t>
  </si>
  <si>
    <t>Cod disciplină</t>
  </si>
  <si>
    <t>Total /an</t>
  </si>
  <si>
    <t>C</t>
  </si>
  <si>
    <t>P</t>
  </si>
  <si>
    <t>CR.</t>
  </si>
  <si>
    <t>Ore S.I.</t>
  </si>
  <si>
    <t>Ore Cv.</t>
  </si>
  <si>
    <t>Discipline FACULTATIVE</t>
  </si>
  <si>
    <t>Discipline OBLIGATORII</t>
  </si>
  <si>
    <t>Nr. crt.</t>
  </si>
  <si>
    <t>TOTAL</t>
  </si>
  <si>
    <t>F.E.</t>
  </si>
  <si>
    <t xml:space="preserve">F.E. </t>
  </si>
  <si>
    <t xml:space="preserve"> </t>
  </si>
  <si>
    <t>Avizat DECAN,</t>
  </si>
  <si>
    <t>Aprobat RECTOR,</t>
  </si>
  <si>
    <t>S</t>
  </si>
  <si>
    <t>L</t>
  </si>
  <si>
    <t>Semestrul 1</t>
  </si>
  <si>
    <t>Semestrul 2</t>
  </si>
  <si>
    <t>E</t>
  </si>
  <si>
    <t>Forma de învățământ: FRECVENŢĂ</t>
  </si>
  <si>
    <t>Durata de şcolarizare: 2 ani / 4 semestre</t>
  </si>
  <si>
    <t>Semestrul 3</t>
  </si>
  <si>
    <t>Semestrul 4</t>
  </si>
  <si>
    <r>
      <t>60</t>
    </r>
    <r>
      <rPr>
        <sz val="8"/>
        <color indexed="8"/>
        <rFont val="Verdana"/>
        <family val="2"/>
      </rPr>
      <t>+10</t>
    </r>
  </si>
  <si>
    <t>Prof. univ. dr. Cosmin Alin Popescu</t>
  </si>
  <si>
    <t>FACULTATEA: AGRICULTURĂ</t>
  </si>
  <si>
    <t>Cadastru digital și carte funciară</t>
  </si>
  <si>
    <t>Prof. univ. dr. Florinel Imbrea</t>
  </si>
  <si>
    <t>Etică și integritate academică</t>
  </si>
  <si>
    <t>Inregistrarea sistematica a imobilelor</t>
  </si>
  <si>
    <t>Analize spatiale GIS</t>
  </si>
  <si>
    <t>Geostatistica</t>
  </si>
  <si>
    <t>Tehnici moderne de pozitionare spatiala</t>
  </si>
  <si>
    <t>Norme si standarde europene  in cadastru</t>
  </si>
  <si>
    <t>Modelare cartografica avansata</t>
  </si>
  <si>
    <t>Tehnologii avansate de preluare date LiDAR</t>
  </si>
  <si>
    <t>Tehnologii CAD</t>
  </si>
  <si>
    <t>Banci de date urbane</t>
  </si>
  <si>
    <t>Evaluarea multirisc și reziliența teritoriului</t>
  </si>
  <si>
    <t>U.S.V. "REGELE MIHAI I" DIN TIMIȘOARA</t>
  </si>
  <si>
    <t>DISCIPLINE OPTIONALE</t>
  </si>
  <si>
    <t>Tehnologii avansate de preluare si prelucrare date UAV</t>
  </si>
  <si>
    <t>Monitorizarea 3D a imobilelor</t>
  </si>
  <si>
    <t>Lucrari speciale de imbunatatiri funciare</t>
  </si>
  <si>
    <t xml:space="preserve">Concepte avansate privind  evaluarea bunurilor imobile </t>
  </si>
  <si>
    <t>Metode moderne de inspectie a proprietatilor imobiliare</t>
  </si>
  <si>
    <t>Acorduri, Avize, Autorizatii</t>
  </si>
  <si>
    <t>Reglementari in domeniul conservarii mediului</t>
  </si>
  <si>
    <r>
      <t xml:space="preserve">Programul de studii de masterat: </t>
    </r>
    <r>
      <rPr>
        <b/>
        <sz val="10"/>
        <color rgb="FF000000"/>
        <rFont val="Arial"/>
        <family val="2"/>
      </rPr>
      <t>Managementul inregistrarii sistematice a imobilelor</t>
    </r>
  </si>
  <si>
    <r>
      <t>Domeniul:</t>
    </r>
    <r>
      <rPr>
        <b/>
        <sz val="8"/>
        <color rgb="FF000000"/>
        <rFont val="Arial"/>
        <family val="2"/>
      </rPr>
      <t xml:space="preserve"> INGINERIE GEODEZICA</t>
    </r>
  </si>
  <si>
    <t>Evaluarea calitativa a resurselor de sol</t>
  </si>
  <si>
    <t>AP</t>
  </si>
  <si>
    <t>Ore fiz</t>
  </si>
  <si>
    <t>Nanotehnologii în științele vieții</t>
  </si>
  <si>
    <t>Data</t>
  </si>
  <si>
    <t>Data: ……………….. 2024</t>
  </si>
  <si>
    <t>Data.............2024</t>
  </si>
  <si>
    <t>MISI.02.S.DOB.1</t>
  </si>
  <si>
    <t>MISI.01.F.DOB.1</t>
  </si>
  <si>
    <t>MISI.03.F.DOB.1</t>
  </si>
  <si>
    <t>MISI.04.F.DOB.1</t>
  </si>
  <si>
    <t>MISI.05.S.DOB.1</t>
  </si>
  <si>
    <t>MISI.06.S.DOB.2</t>
  </si>
  <si>
    <t>MISI.07.S.DOB.2</t>
  </si>
  <si>
    <t>MISI.08.S.DOB.2</t>
  </si>
  <si>
    <t>MISI.09.F.DOB.2</t>
  </si>
  <si>
    <t>MISI.10.S.DOP.1</t>
  </si>
  <si>
    <t>MISI.11.S.DOP.1</t>
  </si>
  <si>
    <t>MISI.12.F.DOP.2</t>
  </si>
  <si>
    <t>MISI.13.F.DOP.2</t>
  </si>
  <si>
    <t>MISI.14.C.DFA.2</t>
  </si>
  <si>
    <t>MISI.01.S.DOB.3</t>
  </si>
  <si>
    <t>MISI.02.S.DOB.3</t>
  </si>
  <si>
    <t>MISI.03.S.DOB.3</t>
  </si>
  <si>
    <t>MISI.04.S.DOB.3</t>
  </si>
  <si>
    <t>MISI.05.C.DOB.3</t>
  </si>
  <si>
    <t>Plan de învăţământ pentru anul I de studii 2025/2026</t>
  </si>
  <si>
    <t>Plan de învăţământ pentru anul II de studii 2025/2026</t>
  </si>
  <si>
    <t>Practica</t>
  </si>
  <si>
    <t>VP</t>
  </si>
  <si>
    <t>MISI.06.S.DOP.3</t>
  </si>
  <si>
    <t>MISI.07.S.DOP.3</t>
  </si>
  <si>
    <t>MISI.08.S.DOB.4</t>
  </si>
  <si>
    <t>Elaborare lucrare de disertatie</t>
  </si>
  <si>
    <t>MISI.09.S.DOB.4</t>
  </si>
  <si>
    <t>A/R</t>
  </si>
  <si>
    <t>1VP, 1 A/R</t>
  </si>
  <si>
    <t>4E+  2C</t>
  </si>
  <si>
    <t>5E+  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</si>
</sst>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Verdana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</font>
    <font>
      <sz val="8"/>
      <color indexed="8"/>
      <name val="Arial"/>
      <family val="2"/>
      <charset val="238"/>
    </font>
    <font>
      <sz val="10"/>
      <color indexed="8"/>
      <name val="Arial"/>
      <family val="2"/>
    </font>
    <font>
      <sz val="10"/>
      <color indexed="8"/>
      <name val="Verdana"/>
      <family val="2"/>
    </font>
    <font>
      <b/>
      <sz val="12"/>
      <color indexed="8"/>
      <name val="Arial"/>
      <family val="2"/>
    </font>
    <font>
      <b/>
      <sz val="8"/>
      <color indexed="8"/>
      <name val="Verdana"/>
      <family val="2"/>
      <charset val="238"/>
    </font>
    <font>
      <sz val="10"/>
      <color indexed="8"/>
      <name val="Arial"/>
      <family val="2"/>
    </font>
    <font>
      <sz val="8"/>
      <color indexed="8"/>
      <name val="Verdana"/>
      <family val="2"/>
      <charset val="238"/>
    </font>
    <font>
      <b/>
      <sz val="10"/>
      <color indexed="8"/>
      <name val="Verdana"/>
      <family val="2"/>
      <charset val="238"/>
    </font>
    <font>
      <sz val="8"/>
      <color indexed="8"/>
      <name val="Verdana"/>
      <family val="2"/>
    </font>
    <font>
      <b/>
      <sz val="8"/>
      <color indexed="8"/>
      <name val="Verdana"/>
      <family val="2"/>
    </font>
    <font>
      <sz val="6"/>
      <color indexed="8"/>
      <name val="Verdana"/>
      <family val="2"/>
      <charset val="238"/>
    </font>
    <font>
      <sz val="10"/>
      <name val="Arial"/>
      <family val="2"/>
    </font>
    <font>
      <sz val="8"/>
      <color indexed="8"/>
      <name val="Times New Roman"/>
      <family val="1"/>
      <charset val="238"/>
    </font>
    <font>
      <sz val="8"/>
      <name val="Verdana"/>
      <family val="2"/>
    </font>
    <font>
      <sz val="8"/>
      <color theme="1"/>
      <name val="Verdana"/>
      <family val="2"/>
    </font>
    <font>
      <i/>
      <sz val="8"/>
      <color rgb="FF000000"/>
      <name val="Verdana"/>
      <family val="2"/>
    </font>
    <font>
      <i/>
      <sz val="8"/>
      <name val="Verdana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top" wrapText="1"/>
    </xf>
    <xf numFmtId="1" fontId="14" fillId="0" borderId="7" xfId="0" applyNumberFormat="1" applyFont="1" applyBorder="1" applyAlignment="1">
      <alignment horizontal="center" vertical="top" wrapText="1"/>
    </xf>
    <xf numFmtId="1" fontId="14" fillId="0" borderId="2" xfId="0" applyNumberFormat="1" applyFont="1" applyBorder="1" applyAlignment="1">
      <alignment horizontal="center" vertical="center" wrapText="1"/>
    </xf>
    <xf numFmtId="164" fontId="14" fillId="0" borderId="7" xfId="0" applyNumberFormat="1" applyFont="1" applyBorder="1" applyAlignment="1">
      <alignment horizontal="center" vertical="top" wrapText="1"/>
    </xf>
    <xf numFmtId="1" fontId="14" fillId="0" borderId="8" xfId="0" applyNumberFormat="1" applyFont="1" applyBorder="1" applyAlignment="1">
      <alignment horizontal="center" vertical="top" wrapText="1"/>
    </xf>
    <xf numFmtId="1" fontId="15" fillId="0" borderId="9" xfId="0" applyNumberFormat="1" applyFont="1" applyBorder="1" applyAlignment="1">
      <alignment horizontal="center" vertical="center" wrapText="1"/>
    </xf>
    <xf numFmtId="1" fontId="15" fillId="0" borderId="7" xfId="0" applyNumberFormat="1" applyFont="1" applyBorder="1" applyAlignment="1">
      <alignment horizontal="center" vertical="center" wrapText="1"/>
    </xf>
    <xf numFmtId="164" fontId="15" fillId="0" borderId="7" xfId="0" applyNumberFormat="1" applyFont="1" applyBorder="1" applyAlignment="1">
      <alignment horizontal="center" vertical="center" wrapText="1"/>
    </xf>
    <xf numFmtId="1" fontId="15" fillId="0" borderId="8" xfId="0" applyNumberFormat="1" applyFont="1" applyBorder="1" applyAlignment="1">
      <alignment horizontal="center" vertical="center" wrapText="1"/>
    </xf>
    <xf numFmtId="0" fontId="14" fillId="0" borderId="0" xfId="0" applyFont="1"/>
    <xf numFmtId="1" fontId="14" fillId="0" borderId="2" xfId="0" applyNumberFormat="1" applyFont="1" applyBorder="1" applyAlignment="1">
      <alignment horizontal="center" vertical="top" wrapText="1"/>
    </xf>
    <xf numFmtId="164" fontId="14" fillId="0" borderId="2" xfId="0" applyNumberFormat="1" applyFont="1" applyBorder="1" applyAlignment="1">
      <alignment horizontal="center" vertical="top" wrapText="1"/>
    </xf>
    <xf numFmtId="1" fontId="14" fillId="0" borderId="3" xfId="0" applyNumberFormat="1" applyFont="1" applyBorder="1" applyAlignment="1">
      <alignment horizontal="center" vertical="top" wrapText="1"/>
    </xf>
    <xf numFmtId="1" fontId="15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top" wrapText="1"/>
    </xf>
    <xf numFmtId="1" fontId="12" fillId="0" borderId="10" xfId="0" applyNumberFormat="1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" fontId="14" fillId="0" borderId="7" xfId="0" applyNumberFormat="1" applyFont="1" applyBorder="1" applyAlignment="1">
      <alignment horizontal="center" vertical="center" wrapText="1"/>
    </xf>
    <xf numFmtId="1" fontId="15" fillId="0" borderId="21" xfId="0" applyNumberFormat="1" applyFont="1" applyBorder="1" applyAlignment="1">
      <alignment horizontal="center" vertical="center" wrapText="1"/>
    </xf>
    <xf numFmtId="1" fontId="15" fillId="0" borderId="28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" fontId="14" fillId="0" borderId="38" xfId="0" applyNumberFormat="1" applyFont="1" applyBorder="1" applyAlignment="1">
      <alignment horizontal="center" vertical="top" wrapText="1"/>
    </xf>
    <xf numFmtId="1" fontId="14" fillId="0" borderId="20" xfId="0" applyNumberFormat="1" applyFont="1" applyBorder="1" applyAlignment="1">
      <alignment horizontal="center" vertical="top" wrapText="1"/>
    </xf>
    <xf numFmtId="1" fontId="14" fillId="0" borderId="20" xfId="0" applyNumberFormat="1" applyFont="1" applyBorder="1" applyAlignment="1">
      <alignment horizontal="center" vertical="center" wrapText="1"/>
    </xf>
    <xf numFmtId="164" fontId="14" fillId="0" borderId="20" xfId="0" applyNumberFormat="1" applyFont="1" applyBorder="1" applyAlignment="1">
      <alignment horizontal="center" vertical="top" wrapText="1"/>
    </xf>
    <xf numFmtId="1" fontId="14" fillId="0" borderId="30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vertical="top" wrapText="1"/>
    </xf>
    <xf numFmtId="164" fontId="19" fillId="0" borderId="2" xfId="0" applyNumberFormat="1" applyFont="1" applyBorder="1" applyAlignment="1">
      <alignment horizontal="center" vertical="top" wrapText="1"/>
    </xf>
    <xf numFmtId="1" fontId="20" fillId="4" borderId="2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" fontId="14" fillId="4" borderId="2" xfId="0" applyNumberFormat="1" applyFont="1" applyFill="1" applyBorder="1" applyAlignment="1">
      <alignment horizontal="center" vertical="top" wrapText="1"/>
    </xf>
    <xf numFmtId="1" fontId="14" fillId="4" borderId="2" xfId="0" applyNumberFormat="1" applyFont="1" applyFill="1" applyBorder="1" applyAlignment="1">
      <alignment horizontal="center" vertical="center" wrapText="1"/>
    </xf>
    <xf numFmtId="164" fontId="14" fillId="4" borderId="2" xfId="0" applyNumberFormat="1" applyFont="1" applyFill="1" applyBorder="1" applyAlignment="1">
      <alignment horizontal="center" vertical="top" wrapText="1"/>
    </xf>
    <xf numFmtId="1" fontId="15" fillId="4" borderId="2" xfId="0" applyNumberFormat="1" applyFont="1" applyFill="1" applyBorder="1" applyAlignment="1">
      <alignment horizontal="center" vertical="center" wrapText="1"/>
    </xf>
    <xf numFmtId="164" fontId="14" fillId="4" borderId="2" xfId="0" applyNumberFormat="1" applyFont="1" applyFill="1" applyBorder="1" applyAlignment="1">
      <alignment horizontal="center" vertical="center" wrapText="1"/>
    </xf>
    <xf numFmtId="1" fontId="14" fillId="4" borderId="3" xfId="0" applyNumberFormat="1" applyFont="1" applyFill="1" applyBorder="1" applyAlignment="1">
      <alignment horizontal="center" vertical="center" wrapText="1"/>
    </xf>
    <xf numFmtId="1" fontId="15" fillId="4" borderId="4" xfId="0" applyNumberFormat="1" applyFont="1" applyFill="1" applyBorder="1" applyAlignment="1">
      <alignment horizontal="center" vertical="center" wrapText="1"/>
    </xf>
    <xf numFmtId="164" fontId="15" fillId="4" borderId="2" xfId="0" applyNumberFormat="1" applyFont="1" applyFill="1" applyBorder="1" applyAlignment="1">
      <alignment horizontal="center" vertical="center" wrapText="1"/>
    </xf>
    <xf numFmtId="1" fontId="15" fillId="4" borderId="3" xfId="0" applyNumberFormat="1" applyFont="1" applyFill="1" applyBorder="1" applyAlignment="1">
      <alignment horizontal="center" vertical="center" wrapText="1"/>
    </xf>
    <xf numFmtId="0" fontId="14" fillId="4" borderId="0" xfId="0" applyFont="1" applyFill="1"/>
    <xf numFmtId="1" fontId="15" fillId="0" borderId="20" xfId="0" applyNumberFormat="1" applyFont="1" applyBorder="1" applyAlignment="1">
      <alignment horizontal="center" vertical="center" wrapText="1"/>
    </xf>
    <xf numFmtId="1" fontId="15" fillId="0" borderId="30" xfId="0" applyNumberFormat="1" applyFont="1" applyBorder="1" applyAlignment="1">
      <alignment horizontal="center" vertical="center" wrapText="1"/>
    </xf>
    <xf numFmtId="1" fontId="15" fillId="0" borderId="23" xfId="0" applyNumberFormat="1" applyFont="1" applyBorder="1" applyAlignment="1">
      <alignment horizontal="center" vertical="center" wrapText="1"/>
    </xf>
    <xf numFmtId="164" fontId="14" fillId="0" borderId="20" xfId="0" applyNumberFormat="1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1" fontId="14" fillId="0" borderId="30" xfId="0" applyNumberFormat="1" applyFont="1" applyBorder="1" applyAlignment="1">
      <alignment horizontal="center" vertical="center" wrapText="1"/>
    </xf>
    <xf numFmtId="1" fontId="15" fillId="0" borderId="10" xfId="0" applyNumberFormat="1" applyFont="1" applyBorder="1" applyAlignment="1">
      <alignment horizontal="center" vertical="center" wrapText="1"/>
    </xf>
    <xf numFmtId="1" fontId="15" fillId="0" borderId="39" xfId="0" applyNumberFormat="1" applyFont="1" applyBorder="1" applyAlignment="1">
      <alignment horizontal="center" vertical="center" wrapText="1"/>
    </xf>
    <xf numFmtId="1" fontId="10" fillId="0" borderId="39" xfId="0" applyNumberFormat="1" applyFont="1" applyBorder="1" applyAlignment="1">
      <alignment horizontal="center" vertical="center" wrapText="1"/>
    </xf>
    <xf numFmtId="0" fontId="14" fillId="0" borderId="2" xfId="0" applyFont="1" applyBorder="1"/>
    <xf numFmtId="164" fontId="15" fillId="0" borderId="20" xfId="0" applyNumberFormat="1" applyFont="1" applyBorder="1" applyAlignment="1">
      <alignment horizontal="center" vertical="center" wrapText="1"/>
    </xf>
    <xf numFmtId="164" fontId="15" fillId="0" borderId="21" xfId="0" applyNumberFormat="1" applyFont="1" applyBorder="1" applyAlignment="1">
      <alignment horizontal="center" vertical="center" wrapText="1"/>
    </xf>
    <xf numFmtId="0" fontId="14" fillId="0" borderId="4" xfId="0" applyFont="1" applyBorder="1"/>
    <xf numFmtId="1" fontId="15" fillId="0" borderId="6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left" vertical="top" wrapText="1"/>
    </xf>
    <xf numFmtId="1" fontId="11" fillId="0" borderId="0" xfId="0" applyNumberFormat="1" applyFont="1"/>
    <xf numFmtId="0" fontId="14" fillId="0" borderId="5" xfId="0" applyFont="1" applyBorder="1" applyAlignment="1">
      <alignment horizontal="center" vertical="top" wrapText="1"/>
    </xf>
    <xf numFmtId="0" fontId="14" fillId="4" borderId="5" xfId="0" applyFont="1" applyFill="1" applyBorder="1" applyAlignment="1">
      <alignment horizontal="center" vertical="top" wrapText="1"/>
    </xf>
    <xf numFmtId="0" fontId="14" fillId="0" borderId="5" xfId="0" applyFont="1" applyBorder="1" applyAlignment="1">
      <alignment horizontal="center"/>
    </xf>
    <xf numFmtId="1" fontId="14" fillId="4" borderId="1" xfId="0" applyNumberFormat="1" applyFont="1" applyFill="1" applyBorder="1" applyAlignment="1">
      <alignment horizontal="center" vertical="top" wrapText="1"/>
    </xf>
    <xf numFmtId="0" fontId="14" fillId="0" borderId="24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top" wrapText="1"/>
    </xf>
    <xf numFmtId="0" fontId="19" fillId="4" borderId="2" xfId="0" applyFont="1" applyFill="1" applyBorder="1" applyAlignment="1">
      <alignment vertical="top" wrapText="1"/>
    </xf>
    <xf numFmtId="0" fontId="19" fillId="0" borderId="20" xfId="0" applyFont="1" applyBorder="1" applyAlignment="1">
      <alignment vertical="top" wrapText="1"/>
    </xf>
    <xf numFmtId="0" fontId="22" fillId="0" borderId="20" xfId="0" applyFont="1" applyBorder="1" applyAlignment="1">
      <alignment horizontal="center" vertical="top" wrapText="1"/>
    </xf>
    <xf numFmtId="0" fontId="19" fillId="0" borderId="46" xfId="0" applyFont="1" applyBorder="1" applyAlignment="1">
      <alignment vertical="top" wrapText="1"/>
    </xf>
    <xf numFmtId="0" fontId="19" fillId="4" borderId="5" xfId="0" applyFont="1" applyFill="1" applyBorder="1" applyAlignment="1">
      <alignment vertical="top" wrapText="1"/>
    </xf>
    <xf numFmtId="0" fontId="19" fillId="4" borderId="5" xfId="0" applyFont="1" applyFill="1" applyBorder="1" applyAlignment="1">
      <alignment vertical="center"/>
    </xf>
    <xf numFmtId="0" fontId="19" fillId="4" borderId="5" xfId="0" applyFont="1" applyFill="1" applyBorder="1" applyAlignment="1">
      <alignment vertical="center" wrapText="1"/>
    </xf>
    <xf numFmtId="0" fontId="19" fillId="0" borderId="0" xfId="0" applyFont="1"/>
    <xf numFmtId="0" fontId="19" fillId="4" borderId="0" xfId="0" applyFont="1" applyFill="1"/>
    <xf numFmtId="0" fontId="22" fillId="4" borderId="5" xfId="0" applyFont="1" applyFill="1" applyBorder="1" applyAlignment="1">
      <alignment horizontal="center"/>
    </xf>
    <xf numFmtId="0" fontId="21" fillId="0" borderId="0" xfId="0" applyFont="1" applyAlignment="1">
      <alignment vertical="top" wrapText="1"/>
    </xf>
    <xf numFmtId="1" fontId="14" fillId="0" borderId="12" xfId="0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1" fontId="14" fillId="4" borderId="4" xfId="0" applyNumberFormat="1" applyFont="1" applyFill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top" wrapText="1"/>
    </xf>
    <xf numFmtId="1" fontId="19" fillId="0" borderId="2" xfId="0" applyNumberFormat="1" applyFont="1" applyBorder="1" applyAlignment="1">
      <alignment horizontal="center" vertical="top" wrapText="1"/>
    </xf>
    <xf numFmtId="0" fontId="11" fillId="0" borderId="39" xfId="0" applyFont="1" applyBorder="1"/>
    <xf numFmtId="1" fontId="14" fillId="0" borderId="21" xfId="0" applyNumberFormat="1" applyFont="1" applyBorder="1" applyAlignment="1">
      <alignment horizontal="center" vertical="top" wrapText="1"/>
    </xf>
    <xf numFmtId="0" fontId="11" fillId="0" borderId="13" xfId="0" applyFont="1" applyBorder="1"/>
    <xf numFmtId="1" fontId="14" fillId="0" borderId="21" xfId="0" applyNumberFormat="1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9" fillId="0" borderId="47" xfId="0" applyFont="1" applyBorder="1" applyAlignment="1">
      <alignment vertical="top" wrapText="1"/>
    </xf>
    <xf numFmtId="0" fontId="14" fillId="0" borderId="18" xfId="0" applyFont="1" applyBorder="1" applyAlignment="1">
      <alignment horizontal="center" vertical="top" wrapText="1"/>
    </xf>
    <xf numFmtId="1" fontId="14" fillId="0" borderId="10" xfId="0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14" fontId="21" fillId="0" borderId="0" xfId="0" applyNumberFormat="1" applyFont="1" applyAlignment="1">
      <alignment vertical="top" wrapText="1"/>
    </xf>
    <xf numFmtId="0" fontId="21" fillId="0" borderId="0" xfId="0" applyFont="1" applyAlignment="1">
      <alignment horizontal="right" vertical="top" wrapText="1"/>
    </xf>
    <xf numFmtId="0" fontId="25" fillId="4" borderId="0" xfId="0" applyFont="1" applyFill="1"/>
    <xf numFmtId="0" fontId="19" fillId="0" borderId="1" xfId="0" applyFont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top" wrapText="1"/>
    </xf>
    <xf numFmtId="0" fontId="11" fillId="0" borderId="32" xfId="0" applyFont="1" applyBorder="1"/>
    <xf numFmtId="0" fontId="11" fillId="0" borderId="16" xfId="0" applyFont="1" applyBorder="1"/>
    <xf numFmtId="0" fontId="12" fillId="0" borderId="22" xfId="0" applyFont="1" applyBorder="1" applyAlignment="1">
      <alignment horizontal="center" vertical="center" wrapText="1"/>
    </xf>
    <xf numFmtId="0" fontId="11" fillId="0" borderId="23" xfId="0" applyFont="1" applyBorder="1"/>
    <xf numFmtId="0" fontId="9" fillId="0" borderId="0" xfId="0" applyFont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1" fillId="0" borderId="25" xfId="0" applyFont="1" applyBorder="1"/>
    <xf numFmtId="0" fontId="11" fillId="0" borderId="26" xfId="0" applyFont="1" applyBorder="1"/>
    <xf numFmtId="0" fontId="12" fillId="0" borderId="27" xfId="0" applyFont="1" applyBorder="1" applyAlignment="1">
      <alignment horizontal="center" vertical="center" wrapText="1"/>
    </xf>
    <xf numFmtId="0" fontId="11" fillId="0" borderId="28" xfId="0" applyFont="1" applyBorder="1"/>
    <xf numFmtId="0" fontId="13" fillId="0" borderId="29" xfId="0" applyFont="1" applyBorder="1" applyAlignment="1">
      <alignment horizontal="center" vertical="center" wrapText="1"/>
    </xf>
    <xf numFmtId="0" fontId="11" fillId="0" borderId="21" xfId="0" applyFont="1" applyBorder="1"/>
    <xf numFmtId="0" fontId="10" fillId="3" borderId="17" xfId="0" applyFont="1" applyFill="1" applyBorder="1" applyAlignment="1">
      <alignment horizontal="center" vertical="center" wrapText="1"/>
    </xf>
    <xf numFmtId="0" fontId="11" fillId="0" borderId="18" xfId="0" applyFont="1" applyBorder="1"/>
    <xf numFmtId="0" fontId="11" fillId="0" borderId="19" xfId="0" applyFont="1" applyBorder="1"/>
    <xf numFmtId="1" fontId="10" fillId="0" borderId="36" xfId="0" applyNumberFormat="1" applyFont="1" applyBorder="1" applyAlignment="1">
      <alignment horizontal="center" vertical="center" wrapText="1"/>
    </xf>
    <xf numFmtId="1" fontId="10" fillId="0" borderId="21" xfId="0" applyNumberFormat="1" applyFont="1" applyBorder="1" applyAlignment="1">
      <alignment horizontal="center" vertical="center" wrapText="1"/>
    </xf>
    <xf numFmtId="1" fontId="10" fillId="0" borderId="37" xfId="0" applyNumberFormat="1" applyFont="1" applyBorder="1" applyAlignment="1">
      <alignment horizontal="center" vertical="center" wrapText="1"/>
    </xf>
    <xf numFmtId="1" fontId="10" fillId="0" borderId="23" xfId="0" applyNumberFormat="1" applyFont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/>
    <xf numFmtId="0" fontId="4" fillId="0" borderId="0" xfId="0" applyFont="1"/>
    <xf numFmtId="0" fontId="7" fillId="0" borderId="0" xfId="0" applyFont="1"/>
    <xf numFmtId="0" fontId="5" fillId="0" borderId="0" xfId="0" applyFont="1"/>
    <xf numFmtId="0" fontId="10" fillId="0" borderId="40" xfId="0" applyFont="1" applyBorder="1" applyAlignment="1">
      <alignment horizontal="center" vertical="center" wrapText="1"/>
    </xf>
    <xf numFmtId="0" fontId="11" fillId="0" borderId="0" xfId="0" applyFont="1"/>
    <xf numFmtId="0" fontId="11" fillId="0" borderId="15" xfId="0" applyFont="1" applyBorder="1"/>
    <xf numFmtId="0" fontId="11" fillId="0" borderId="33" xfId="0" applyFont="1" applyBorder="1"/>
    <xf numFmtId="0" fontId="11" fillId="0" borderId="34" xfId="0" applyFont="1" applyBorder="1"/>
    <xf numFmtId="0" fontId="11" fillId="0" borderId="35" xfId="0" applyFont="1" applyBorder="1"/>
    <xf numFmtId="1" fontId="15" fillId="0" borderId="36" xfId="0" applyNumberFormat="1" applyFont="1" applyBorder="1" applyAlignment="1">
      <alignment horizontal="center" vertical="center" wrapText="1"/>
    </xf>
    <xf numFmtId="1" fontId="15" fillId="0" borderId="21" xfId="0" applyNumberFormat="1" applyFont="1" applyBorder="1" applyAlignment="1">
      <alignment horizontal="center" vertical="center" wrapText="1"/>
    </xf>
    <xf numFmtId="1" fontId="10" fillId="2" borderId="31" xfId="0" applyNumberFormat="1" applyFont="1" applyFill="1" applyBorder="1" applyAlignment="1">
      <alignment horizontal="center" vertical="center" wrapText="1"/>
    </xf>
    <xf numFmtId="0" fontId="11" fillId="0" borderId="4" xfId="0" applyFont="1" applyBorder="1"/>
    <xf numFmtId="0" fontId="17" fillId="0" borderId="0" xfId="0" applyFont="1" applyAlignment="1">
      <alignment horizontal="left" vertical="top" wrapText="1"/>
    </xf>
    <xf numFmtId="1" fontId="15" fillId="0" borderId="37" xfId="0" applyNumberFormat="1" applyFont="1" applyBorder="1" applyAlignment="1">
      <alignment horizontal="center" vertical="center" wrapText="1"/>
    </xf>
    <xf numFmtId="1" fontId="15" fillId="0" borderId="23" xfId="0" applyNumberFormat="1" applyFont="1" applyBorder="1" applyAlignment="1">
      <alignment horizontal="center" vertical="center" wrapText="1"/>
    </xf>
    <xf numFmtId="1" fontId="15" fillId="0" borderId="42" xfId="0" applyNumberFormat="1" applyFont="1" applyBorder="1" applyAlignment="1">
      <alignment horizontal="center" vertical="center" wrapText="1"/>
    </xf>
    <xf numFmtId="1" fontId="15" fillId="0" borderId="4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38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1" fontId="14" fillId="0" borderId="20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top" wrapText="1"/>
    </xf>
    <xf numFmtId="1" fontId="14" fillId="0" borderId="20" xfId="0" applyNumberFormat="1" applyFont="1" applyBorder="1" applyAlignment="1">
      <alignment horizontal="center" vertical="top" wrapText="1"/>
    </xf>
    <xf numFmtId="1" fontId="14" fillId="0" borderId="36" xfId="0" applyNumberFormat="1" applyFont="1" applyBorder="1" applyAlignment="1">
      <alignment horizontal="center" vertical="top" wrapText="1"/>
    </xf>
    <xf numFmtId="1" fontId="14" fillId="0" borderId="36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164" fontId="14" fillId="0" borderId="20" xfId="0" applyNumberFormat="1" applyFont="1" applyBorder="1" applyAlignment="1">
      <alignment horizontal="center" vertical="center" wrapText="1"/>
    </xf>
    <xf numFmtId="1" fontId="15" fillId="0" borderId="29" xfId="0" applyNumberFormat="1" applyFont="1" applyBorder="1" applyAlignment="1">
      <alignment horizontal="center" vertical="center" wrapText="1"/>
    </xf>
    <xf numFmtId="1" fontId="15" fillId="0" borderId="20" xfId="0" applyNumberFormat="1" applyFont="1" applyBorder="1" applyAlignment="1">
      <alignment horizontal="center" vertical="center" wrapText="1"/>
    </xf>
    <xf numFmtId="1" fontId="15" fillId="0" borderId="12" xfId="0" applyNumberFormat="1" applyFont="1" applyBorder="1" applyAlignment="1">
      <alignment horizontal="center" vertical="center" wrapText="1"/>
    </xf>
    <xf numFmtId="14" fontId="8" fillId="0" borderId="0" xfId="0" applyNumberFormat="1" applyFont="1" applyAlignment="1">
      <alignment vertical="top" wrapText="1"/>
    </xf>
    <xf numFmtId="0" fontId="8" fillId="0" borderId="0" xfId="0" applyFont="1" applyAlignment="1">
      <alignment vertical="top" wrapText="1"/>
    </xf>
    <xf numFmtId="0" fontId="15" fillId="3" borderId="31" xfId="0" applyFont="1" applyFill="1" applyBorder="1" applyAlignment="1">
      <alignment horizontal="center" vertical="top" wrapText="1"/>
    </xf>
    <xf numFmtId="1" fontId="15" fillId="3" borderId="3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top" wrapText="1"/>
    </xf>
    <xf numFmtId="0" fontId="10" fillId="0" borderId="17" xfId="0" applyFont="1" applyBorder="1" applyAlignment="1">
      <alignment horizontal="center" vertical="center" wrapText="1"/>
    </xf>
    <xf numFmtId="1" fontId="10" fillId="2" borderId="44" xfId="0" applyNumberFormat="1" applyFont="1" applyFill="1" applyBorder="1" applyAlignment="1">
      <alignment horizontal="center" vertical="center" wrapText="1"/>
    </xf>
    <xf numFmtId="0" fontId="11" fillId="0" borderId="45" xfId="0" applyFont="1" applyBorder="1"/>
    <xf numFmtId="0" fontId="11" fillId="0" borderId="43" xfId="0" applyFont="1" applyBorder="1"/>
    <xf numFmtId="1" fontId="10" fillId="0" borderId="20" xfId="0" applyNumberFormat="1" applyFont="1" applyBorder="1" applyAlignment="1">
      <alignment horizontal="center" vertical="center" wrapText="1"/>
    </xf>
    <xf numFmtId="1" fontId="10" fillId="0" borderId="12" xfId="0" applyNumberFormat="1" applyFont="1" applyBorder="1" applyAlignment="1">
      <alignment horizontal="center" vertical="center" wrapText="1"/>
    </xf>
    <xf numFmtId="1" fontId="15" fillId="0" borderId="30" xfId="0" applyNumberFormat="1" applyFont="1" applyBorder="1" applyAlignment="1">
      <alignment horizontal="center" vertical="center" wrapText="1"/>
    </xf>
    <xf numFmtId="1" fontId="15" fillId="0" borderId="14" xfId="0" applyNumberFormat="1" applyFont="1" applyBorder="1" applyAlignment="1">
      <alignment horizontal="center" vertical="center" wrapText="1"/>
    </xf>
    <xf numFmtId="1" fontId="10" fillId="0" borderId="30" xfId="0" applyNumberFormat="1" applyFont="1" applyBorder="1" applyAlignment="1">
      <alignment horizontal="center" vertical="center" wrapText="1"/>
    </xf>
    <xf numFmtId="1" fontId="14" fillId="0" borderId="11" xfId="0" applyNumberFormat="1" applyFont="1" applyBorder="1" applyAlignment="1">
      <alignment horizontal="center" vertical="center" wrapText="1"/>
    </xf>
    <xf numFmtId="1" fontId="14" fillId="0" borderId="12" xfId="0" applyNumberFormat="1" applyFont="1" applyBorder="1" applyAlignment="1">
      <alignment horizontal="center" vertical="center" wrapText="1"/>
    </xf>
    <xf numFmtId="1" fontId="14" fillId="0" borderId="30" xfId="0" applyNumberFormat="1" applyFont="1" applyBorder="1" applyAlignment="1">
      <alignment horizontal="center" vertical="center" wrapText="1"/>
    </xf>
    <xf numFmtId="1" fontId="14" fillId="0" borderId="14" xfId="0" applyNumberFormat="1" applyFont="1" applyBorder="1" applyAlignment="1">
      <alignment horizontal="center" vertical="center" wrapText="1"/>
    </xf>
    <xf numFmtId="164" fontId="14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4"/>
  <sheetViews>
    <sheetView tabSelected="1" view="pageBreakPreview" topLeftCell="A19" zoomScale="160" zoomScaleSheetLayoutView="160" workbookViewId="0">
      <selection activeCell="B32" sqref="B32"/>
    </sheetView>
  </sheetViews>
  <sheetFormatPr defaultColWidth="9.21875" defaultRowHeight="13.5" customHeight="1" x14ac:dyDescent="0.25"/>
  <cols>
    <col min="1" max="1" width="4.5546875" style="8" customWidth="1"/>
    <col min="2" max="2" width="37.77734375" style="8" customWidth="1"/>
    <col min="3" max="3" width="14.21875" style="8" bestFit="1" customWidth="1"/>
    <col min="4" max="8" width="5" style="8" customWidth="1"/>
    <col min="9" max="10" width="6" style="8" customWidth="1"/>
    <col min="11" max="11" width="5" style="8" customWidth="1"/>
    <col min="12" max="12" width="6.21875" style="8" customWidth="1"/>
    <col min="13" max="18" width="5" style="8" customWidth="1"/>
    <col min="19" max="20" width="6" style="8" customWidth="1"/>
    <col min="21" max="21" width="5" style="8" customWidth="1"/>
    <col min="22" max="22" width="6.5546875" style="8" customWidth="1"/>
    <col min="23" max="23" width="5" style="8" customWidth="1"/>
    <col min="24" max="24" width="5.77734375" style="8" customWidth="1"/>
    <col min="25" max="26" width="5" style="8" customWidth="1"/>
    <col min="27" max="16384" width="9.21875" style="8"/>
  </cols>
  <sheetData>
    <row r="1" spans="1:26" s="3" customFormat="1" ht="14.25" customHeight="1" x14ac:dyDescent="0.25">
      <c r="A1" s="136" t="s">
        <v>42</v>
      </c>
      <c r="B1" s="136"/>
      <c r="C1" s="136"/>
      <c r="D1" s="136"/>
      <c r="E1" s="1"/>
      <c r="F1" s="2"/>
      <c r="G1" s="2"/>
      <c r="H1" s="2"/>
      <c r="I1" s="2"/>
      <c r="J1" s="2"/>
      <c r="K1" s="2"/>
    </row>
    <row r="2" spans="1:26" s="3" customFormat="1" ht="14.25" customHeight="1" x14ac:dyDescent="0.25">
      <c r="A2" s="136" t="s">
        <v>28</v>
      </c>
      <c r="B2" s="136"/>
      <c r="C2" s="136"/>
      <c r="D2" s="136"/>
      <c r="E2" s="1"/>
      <c r="F2" s="2"/>
      <c r="G2" s="2"/>
      <c r="H2" s="2"/>
      <c r="I2" s="2"/>
      <c r="J2" s="2"/>
      <c r="K2" s="2"/>
      <c r="P2" s="140" t="s">
        <v>16</v>
      </c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 s="3" customFormat="1" ht="14.25" customHeight="1" x14ac:dyDescent="0.25">
      <c r="A3" s="137" t="s">
        <v>52</v>
      </c>
      <c r="B3" s="137"/>
      <c r="C3" s="137"/>
      <c r="D3" s="137"/>
      <c r="F3" s="2"/>
      <c r="G3" s="2"/>
      <c r="H3" s="2"/>
      <c r="I3" s="2"/>
      <c r="J3" s="2"/>
      <c r="K3" s="2"/>
      <c r="P3" s="139" t="s">
        <v>27</v>
      </c>
      <c r="Q3" s="139"/>
      <c r="R3" s="139"/>
      <c r="S3" s="139"/>
      <c r="T3" s="139"/>
      <c r="U3" s="139"/>
      <c r="V3" s="139"/>
      <c r="W3" s="139"/>
      <c r="X3" s="139"/>
      <c r="Y3" s="139"/>
      <c r="Z3" s="139"/>
    </row>
    <row r="4" spans="1:26" s="3" customFormat="1" ht="14.25" customHeight="1" x14ac:dyDescent="0.25">
      <c r="A4" s="3" t="s">
        <v>51</v>
      </c>
      <c r="F4" s="2"/>
      <c r="G4" s="2"/>
      <c r="H4" s="2"/>
      <c r="I4" s="2"/>
      <c r="J4" s="2"/>
      <c r="K4" s="2"/>
      <c r="Q4" s="5"/>
      <c r="R4" s="5"/>
      <c r="S4" s="5"/>
      <c r="T4" s="5"/>
      <c r="U4" s="5"/>
      <c r="V4" s="5"/>
      <c r="W4" s="5"/>
      <c r="X4" s="5"/>
    </row>
    <row r="5" spans="1:26" s="3" customFormat="1" ht="14.25" customHeight="1" x14ac:dyDescent="0.25">
      <c r="A5" s="138" t="s">
        <v>22</v>
      </c>
      <c r="B5" s="138"/>
      <c r="C5" s="138"/>
      <c r="D5" s="138"/>
      <c r="F5" s="6"/>
      <c r="G5" s="6"/>
      <c r="H5" s="6"/>
      <c r="I5" s="6"/>
      <c r="J5" s="6"/>
      <c r="K5" s="6"/>
      <c r="P5" s="139" t="s">
        <v>58</v>
      </c>
      <c r="Q5" s="139"/>
      <c r="R5" s="139"/>
      <c r="S5" s="139"/>
      <c r="T5" s="139"/>
      <c r="U5" s="139"/>
      <c r="V5" s="139"/>
      <c r="W5" s="139"/>
      <c r="X5" s="139"/>
      <c r="Y5" s="139"/>
      <c r="Z5" s="139"/>
    </row>
    <row r="6" spans="1:26" s="3" customFormat="1" ht="14.25" customHeight="1" x14ac:dyDescent="0.25">
      <c r="A6" s="139" t="s">
        <v>23</v>
      </c>
      <c r="B6" s="139"/>
      <c r="C6" s="139"/>
      <c r="D6" s="139"/>
      <c r="E6" s="5"/>
      <c r="F6" s="5"/>
      <c r="G6" s="5"/>
      <c r="H6" s="5"/>
      <c r="I6" s="5"/>
      <c r="J6" s="5"/>
      <c r="K6" s="5"/>
      <c r="Y6" s="3" t="s">
        <v>14</v>
      </c>
    </row>
    <row r="7" spans="1:26" s="4" customFormat="1" ht="14.25" customHeight="1" x14ac:dyDescent="0.2">
      <c r="A7" s="121" t="s">
        <v>79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</row>
    <row r="8" spans="1:26" s="4" customFormat="1" ht="15" customHeight="1" x14ac:dyDescent="0.2">
      <c r="A8" s="7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</row>
    <row r="9" spans="1:26" ht="2.25" customHeight="1" thickBot="1" x14ac:dyDescent="0.3"/>
    <row r="10" spans="1:26" ht="12" customHeight="1" x14ac:dyDescent="0.25">
      <c r="A10" s="125" t="s">
        <v>10</v>
      </c>
      <c r="B10" s="127" t="s">
        <v>0</v>
      </c>
      <c r="C10" s="119" t="s">
        <v>1</v>
      </c>
      <c r="D10" s="122" t="s">
        <v>19</v>
      </c>
      <c r="E10" s="123"/>
      <c r="F10" s="123"/>
      <c r="G10" s="123"/>
      <c r="H10" s="123"/>
      <c r="I10" s="123"/>
      <c r="J10" s="123"/>
      <c r="K10" s="123"/>
      <c r="L10" s="123"/>
      <c r="M10" s="124"/>
      <c r="N10" s="122" t="s">
        <v>20</v>
      </c>
      <c r="O10" s="123"/>
      <c r="P10" s="123"/>
      <c r="Q10" s="123"/>
      <c r="R10" s="123"/>
      <c r="S10" s="123"/>
      <c r="T10" s="123"/>
      <c r="U10" s="123"/>
      <c r="V10" s="123"/>
      <c r="W10" s="124"/>
      <c r="X10" s="122" t="s">
        <v>2</v>
      </c>
      <c r="Y10" s="123"/>
      <c r="Z10" s="124"/>
    </row>
    <row r="11" spans="1:26" ht="24" customHeight="1" x14ac:dyDescent="0.25">
      <c r="A11" s="126"/>
      <c r="B11" s="128"/>
      <c r="C11" s="120"/>
      <c r="D11" s="9" t="s">
        <v>3</v>
      </c>
      <c r="E11" s="10" t="s">
        <v>17</v>
      </c>
      <c r="F11" s="10" t="s">
        <v>18</v>
      </c>
      <c r="G11" s="10" t="s">
        <v>4</v>
      </c>
      <c r="H11" s="10" t="s">
        <v>54</v>
      </c>
      <c r="I11" s="10" t="s">
        <v>7</v>
      </c>
      <c r="J11" s="10" t="s">
        <v>55</v>
      </c>
      <c r="K11" s="10" t="s">
        <v>5</v>
      </c>
      <c r="L11" s="10" t="s">
        <v>6</v>
      </c>
      <c r="M11" s="11" t="s">
        <v>12</v>
      </c>
      <c r="N11" s="12" t="s">
        <v>3</v>
      </c>
      <c r="O11" s="10" t="s">
        <v>17</v>
      </c>
      <c r="P11" s="10" t="s">
        <v>18</v>
      </c>
      <c r="Q11" s="10" t="s">
        <v>4</v>
      </c>
      <c r="R11" s="10" t="s">
        <v>54</v>
      </c>
      <c r="S11" s="10" t="s">
        <v>7</v>
      </c>
      <c r="T11" s="10" t="s">
        <v>55</v>
      </c>
      <c r="U11" s="10" t="s">
        <v>5</v>
      </c>
      <c r="V11" s="10" t="s">
        <v>6</v>
      </c>
      <c r="W11" s="13" t="s">
        <v>13</v>
      </c>
      <c r="X11" s="9" t="s">
        <v>7</v>
      </c>
      <c r="Y11" s="10" t="s">
        <v>5</v>
      </c>
      <c r="Z11" s="11" t="s">
        <v>6</v>
      </c>
    </row>
    <row r="12" spans="1:26" ht="12" customHeight="1" thickBot="1" x14ac:dyDescent="0.3">
      <c r="A12" s="116" t="s">
        <v>9</v>
      </c>
      <c r="B12" s="117"/>
      <c r="C12" s="118"/>
      <c r="D12" s="129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1"/>
    </row>
    <row r="13" spans="1:26" s="24" customFormat="1" ht="12" customHeight="1" x14ac:dyDescent="0.2">
      <c r="A13" s="14">
        <v>1</v>
      </c>
      <c r="B13" s="49" t="s">
        <v>34</v>
      </c>
      <c r="C13" s="80" t="s">
        <v>61</v>
      </c>
      <c r="D13" s="15">
        <v>1</v>
      </c>
      <c r="E13" s="25">
        <v>1</v>
      </c>
      <c r="F13" s="25"/>
      <c r="G13" s="25"/>
      <c r="H13" s="25"/>
      <c r="I13" s="17">
        <f t="shared" ref="I13:I17" si="0">(D13*2.5+SUM(E13:G13)*1.5)*14</f>
        <v>56</v>
      </c>
      <c r="J13" s="17">
        <v>28</v>
      </c>
      <c r="K13" s="50">
        <v>5</v>
      </c>
      <c r="L13" s="102">
        <f>(K13*25)-J13</f>
        <v>97</v>
      </c>
      <c r="M13" s="25" t="s">
        <v>21</v>
      </c>
      <c r="N13" s="20"/>
      <c r="O13" s="21"/>
      <c r="P13" s="21"/>
      <c r="Q13" s="21"/>
      <c r="R13" s="21"/>
      <c r="S13" s="21"/>
      <c r="T13" s="21"/>
      <c r="U13" s="22"/>
      <c r="V13" s="21"/>
      <c r="W13" s="23"/>
      <c r="X13" s="20">
        <f>SUM(I13,S13)</f>
        <v>56</v>
      </c>
      <c r="Y13" s="22">
        <f>SUM(K13,U13)</f>
        <v>5</v>
      </c>
      <c r="Z13" s="23">
        <f>SUM(L13,V13)</f>
        <v>97</v>
      </c>
    </row>
    <row r="14" spans="1:26" s="24" customFormat="1" ht="20.399999999999999" x14ac:dyDescent="0.2">
      <c r="A14" s="14">
        <v>2</v>
      </c>
      <c r="B14" s="49" t="s">
        <v>44</v>
      </c>
      <c r="C14" s="80" t="s">
        <v>60</v>
      </c>
      <c r="D14" s="34">
        <v>2</v>
      </c>
      <c r="E14" s="25"/>
      <c r="F14" s="25">
        <v>1</v>
      </c>
      <c r="G14" s="25"/>
      <c r="H14" s="25"/>
      <c r="I14" s="17">
        <f t="shared" si="0"/>
        <v>91</v>
      </c>
      <c r="J14" s="17">
        <v>42</v>
      </c>
      <c r="K14" s="50">
        <v>5</v>
      </c>
      <c r="L14" s="102">
        <f t="shared" ref="L14:L17" si="1">(K14*25)-J14</f>
        <v>83</v>
      </c>
      <c r="M14" s="25" t="s">
        <v>21</v>
      </c>
      <c r="N14" s="99"/>
      <c r="O14" s="17"/>
      <c r="P14" s="17"/>
      <c r="Q14" s="17"/>
      <c r="R14" s="17"/>
      <c r="S14" s="28"/>
      <c r="T14" s="28"/>
      <c r="U14" s="29"/>
      <c r="V14" s="28"/>
      <c r="W14" s="30"/>
      <c r="X14" s="31">
        <f>SUM(I14,S14)</f>
        <v>91</v>
      </c>
      <c r="Y14" s="32">
        <f>SUM(K14,U14)</f>
        <v>5</v>
      </c>
      <c r="Z14" s="33">
        <f>SUM(L14,V14)</f>
        <v>83</v>
      </c>
    </row>
    <row r="15" spans="1:26" s="62" customFormat="1" ht="10.199999999999999" x14ac:dyDescent="0.2">
      <c r="A15" s="52">
        <v>3</v>
      </c>
      <c r="B15" s="87" t="s">
        <v>35</v>
      </c>
      <c r="C15" s="81" t="s">
        <v>62</v>
      </c>
      <c r="D15" s="83">
        <v>2</v>
      </c>
      <c r="E15" s="53"/>
      <c r="F15" s="53">
        <v>1</v>
      </c>
      <c r="G15" s="53"/>
      <c r="H15" s="53"/>
      <c r="I15" s="17">
        <f t="shared" si="0"/>
        <v>91</v>
      </c>
      <c r="J15" s="17">
        <v>42</v>
      </c>
      <c r="K15" s="55">
        <v>5</v>
      </c>
      <c r="L15" s="102">
        <f t="shared" si="1"/>
        <v>83</v>
      </c>
      <c r="M15" s="53" t="s">
        <v>21</v>
      </c>
      <c r="N15" s="100"/>
      <c r="O15" s="54"/>
      <c r="P15" s="54"/>
      <c r="Q15" s="54"/>
      <c r="R15" s="54"/>
      <c r="S15" s="56"/>
      <c r="T15" s="56"/>
      <c r="U15" s="57"/>
      <c r="V15" s="56"/>
      <c r="W15" s="58"/>
      <c r="X15" s="59"/>
      <c r="Y15" s="60"/>
      <c r="Z15" s="61"/>
    </row>
    <row r="16" spans="1:26" s="24" customFormat="1" ht="10.199999999999999" x14ac:dyDescent="0.2">
      <c r="A16" s="14">
        <v>4</v>
      </c>
      <c r="B16" s="49" t="s">
        <v>36</v>
      </c>
      <c r="C16" s="80" t="s">
        <v>63</v>
      </c>
      <c r="D16" s="34">
        <v>1</v>
      </c>
      <c r="E16" s="25"/>
      <c r="F16" s="25"/>
      <c r="G16" s="25"/>
      <c r="H16" s="25"/>
      <c r="I16" s="17">
        <f t="shared" si="0"/>
        <v>35</v>
      </c>
      <c r="J16" s="17">
        <v>14</v>
      </c>
      <c r="K16" s="26">
        <v>5</v>
      </c>
      <c r="L16" s="102">
        <f t="shared" si="1"/>
        <v>111</v>
      </c>
      <c r="M16" s="25" t="s">
        <v>3</v>
      </c>
      <c r="N16" s="99"/>
      <c r="O16" s="17"/>
      <c r="P16" s="17"/>
      <c r="Q16" s="17"/>
      <c r="R16" s="17"/>
      <c r="S16" s="28"/>
      <c r="T16" s="28"/>
      <c r="U16" s="29"/>
      <c r="V16" s="28"/>
      <c r="W16" s="30"/>
      <c r="X16" s="31">
        <f>SUM(I16,S16)</f>
        <v>35</v>
      </c>
      <c r="Y16" s="32">
        <f>SUM(K16,U16)</f>
        <v>5</v>
      </c>
      <c r="Z16" s="33">
        <f>SUM(L16,V16)</f>
        <v>111</v>
      </c>
    </row>
    <row r="17" spans="1:28" s="24" customFormat="1" ht="12" customHeight="1" x14ac:dyDescent="0.2">
      <c r="A17" s="14">
        <v>5</v>
      </c>
      <c r="B17" s="88" t="s">
        <v>37</v>
      </c>
      <c r="C17" s="80" t="s">
        <v>64</v>
      </c>
      <c r="D17" s="34">
        <v>1</v>
      </c>
      <c r="E17" s="25"/>
      <c r="F17" s="25">
        <v>2</v>
      </c>
      <c r="G17" s="25"/>
      <c r="H17" s="25"/>
      <c r="I17" s="17">
        <f t="shared" si="0"/>
        <v>77</v>
      </c>
      <c r="J17" s="17">
        <v>42</v>
      </c>
      <c r="K17" s="26">
        <v>5</v>
      </c>
      <c r="L17" s="102">
        <f t="shared" si="1"/>
        <v>83</v>
      </c>
      <c r="M17" s="25" t="s">
        <v>21</v>
      </c>
      <c r="N17" s="99"/>
      <c r="O17" s="17"/>
      <c r="P17" s="17"/>
      <c r="Q17" s="17"/>
      <c r="R17" s="17"/>
      <c r="S17" s="28"/>
      <c r="T17" s="28"/>
      <c r="U17" s="29"/>
      <c r="V17" s="28"/>
      <c r="W17" s="30"/>
      <c r="X17" s="69">
        <f>SUM(I17,S17)</f>
        <v>77</v>
      </c>
      <c r="Y17" s="73">
        <f>SUM(K17,U17)</f>
        <v>5</v>
      </c>
      <c r="Z17" s="64">
        <f>SUM(L17,V17)</f>
        <v>83</v>
      </c>
    </row>
    <row r="18" spans="1:28" s="24" customFormat="1" ht="12" customHeight="1" x14ac:dyDescent="0.2">
      <c r="A18" s="14">
        <v>6</v>
      </c>
      <c r="B18" s="94" t="s">
        <v>29</v>
      </c>
      <c r="C18" s="80" t="s">
        <v>65</v>
      </c>
      <c r="D18" s="34"/>
      <c r="E18" s="25"/>
      <c r="F18" s="25"/>
      <c r="G18" s="25"/>
      <c r="H18" s="25"/>
      <c r="I18" s="17"/>
      <c r="J18" s="17"/>
      <c r="K18" s="26"/>
      <c r="L18" s="25"/>
      <c r="M18" s="25"/>
      <c r="N18" s="101">
        <v>2</v>
      </c>
      <c r="O18" s="25"/>
      <c r="P18" s="25"/>
      <c r="Q18" s="17">
        <v>1</v>
      </c>
      <c r="R18" s="17"/>
      <c r="S18" s="17">
        <f>(N18*2.5+SUM(O18:Q18)*1.5)*14</f>
        <v>91</v>
      </c>
      <c r="T18" s="17">
        <v>42</v>
      </c>
      <c r="U18" s="26">
        <v>6</v>
      </c>
      <c r="V18" s="102">
        <f>(U18*25)-T18</f>
        <v>108</v>
      </c>
      <c r="W18" s="27" t="s">
        <v>21</v>
      </c>
      <c r="X18" s="70">
        <f t="shared" ref="X18:X25" si="2">SUM(I18,S18)</f>
        <v>91</v>
      </c>
      <c r="Y18" s="74">
        <f t="shared" ref="Y18:Y25" si="3">SUM(K18,U18)</f>
        <v>6</v>
      </c>
      <c r="Z18" s="65">
        <f t="shared" ref="Z18:Z25" si="4">SUM(L18,V18)</f>
        <v>108</v>
      </c>
    </row>
    <row r="19" spans="1:28" s="24" customFormat="1" ht="12" customHeight="1" x14ac:dyDescent="0.2">
      <c r="A19" s="14">
        <v>7</v>
      </c>
      <c r="B19" s="49" t="s">
        <v>45</v>
      </c>
      <c r="C19" s="82" t="s">
        <v>66</v>
      </c>
      <c r="D19" s="34"/>
      <c r="E19" s="25"/>
      <c r="F19" s="25"/>
      <c r="G19" s="25"/>
      <c r="H19" s="25"/>
      <c r="I19" s="17"/>
      <c r="J19" s="17"/>
      <c r="K19" s="26"/>
      <c r="L19" s="25"/>
      <c r="M19" s="25"/>
      <c r="N19" s="101">
        <v>2</v>
      </c>
      <c r="O19" s="25"/>
      <c r="P19" s="25">
        <v>1</v>
      </c>
      <c r="Q19" s="17"/>
      <c r="R19" s="17"/>
      <c r="S19" s="17">
        <f t="shared" ref="S19:S21" si="5">(N19*2.5+SUM(O19:Q19)*1.5)*14</f>
        <v>91</v>
      </c>
      <c r="T19" s="17">
        <v>42</v>
      </c>
      <c r="U19" s="26">
        <v>6</v>
      </c>
      <c r="V19" s="102">
        <f t="shared" ref="V19:V21" si="6">(U19*25)-T19</f>
        <v>108</v>
      </c>
      <c r="W19" s="27" t="s">
        <v>21</v>
      </c>
      <c r="X19" s="31">
        <f t="shared" si="2"/>
        <v>91</v>
      </c>
      <c r="Y19" s="32">
        <f t="shared" si="3"/>
        <v>6</v>
      </c>
      <c r="Z19" s="33">
        <f t="shared" si="4"/>
        <v>108</v>
      </c>
    </row>
    <row r="20" spans="1:28" s="24" customFormat="1" ht="10.199999999999999" x14ac:dyDescent="0.2">
      <c r="A20" s="52">
        <v>8</v>
      </c>
      <c r="B20" s="49" t="s">
        <v>38</v>
      </c>
      <c r="C20" s="80" t="s">
        <v>67</v>
      </c>
      <c r="D20" s="34"/>
      <c r="E20" s="25"/>
      <c r="F20" s="25"/>
      <c r="G20" s="25"/>
      <c r="H20" s="25"/>
      <c r="I20" s="17"/>
      <c r="J20" s="17"/>
      <c r="K20" s="29"/>
      <c r="L20" s="28"/>
      <c r="M20" s="17"/>
      <c r="N20" s="101">
        <v>1</v>
      </c>
      <c r="O20" s="25"/>
      <c r="P20" s="25">
        <v>2</v>
      </c>
      <c r="Q20" s="17"/>
      <c r="R20" s="17"/>
      <c r="S20" s="17">
        <f t="shared" si="5"/>
        <v>77</v>
      </c>
      <c r="T20" s="17">
        <v>42</v>
      </c>
      <c r="U20" s="26">
        <v>6</v>
      </c>
      <c r="V20" s="102">
        <f t="shared" si="6"/>
        <v>108</v>
      </c>
      <c r="W20" s="27" t="s">
        <v>21</v>
      </c>
      <c r="X20" s="31">
        <f t="shared" si="2"/>
        <v>77</v>
      </c>
      <c r="Y20" s="32">
        <f t="shared" si="3"/>
        <v>6</v>
      </c>
      <c r="Z20" s="33">
        <f t="shared" si="4"/>
        <v>108</v>
      </c>
    </row>
    <row r="21" spans="1:28" s="24" customFormat="1" ht="12.75" customHeight="1" x14ac:dyDescent="0.2">
      <c r="A21" s="14">
        <v>9</v>
      </c>
      <c r="B21" s="88" t="s">
        <v>32</v>
      </c>
      <c r="C21" s="82" t="s">
        <v>68</v>
      </c>
      <c r="D21" s="34"/>
      <c r="E21" s="25"/>
      <c r="F21" s="25"/>
      <c r="G21" s="25"/>
      <c r="H21" s="25"/>
      <c r="I21" s="17"/>
      <c r="J21" s="17"/>
      <c r="K21" s="29"/>
      <c r="L21" s="28"/>
      <c r="M21" s="17"/>
      <c r="N21" s="101">
        <v>2</v>
      </c>
      <c r="O21" s="25"/>
      <c r="P21" s="25">
        <v>1</v>
      </c>
      <c r="Q21" s="17"/>
      <c r="R21" s="17"/>
      <c r="S21" s="17">
        <f t="shared" si="5"/>
        <v>91</v>
      </c>
      <c r="T21" s="17">
        <v>42</v>
      </c>
      <c r="U21" s="26">
        <v>6</v>
      </c>
      <c r="V21" s="102">
        <f t="shared" si="6"/>
        <v>108</v>
      </c>
      <c r="W21" s="27" t="s">
        <v>21</v>
      </c>
      <c r="X21" s="69">
        <f t="shared" si="2"/>
        <v>91</v>
      </c>
      <c r="Y21" s="73">
        <f t="shared" si="3"/>
        <v>6</v>
      </c>
      <c r="Z21" s="64">
        <f t="shared" si="4"/>
        <v>108</v>
      </c>
    </row>
    <row r="22" spans="1:28" s="72" customFormat="1" ht="12.75" customHeight="1" thickBot="1" x14ac:dyDescent="0.25">
      <c r="A22" s="67"/>
      <c r="B22" s="89" t="s">
        <v>43</v>
      </c>
      <c r="C22" s="82"/>
      <c r="D22" s="34"/>
      <c r="E22" s="25"/>
      <c r="F22" s="25"/>
      <c r="G22" s="25"/>
      <c r="H22" s="25"/>
      <c r="I22" s="17"/>
      <c r="J22" s="17"/>
      <c r="K22" s="29"/>
      <c r="L22" s="28"/>
      <c r="M22" s="17"/>
      <c r="N22" s="101"/>
      <c r="O22" s="25"/>
      <c r="P22" s="25"/>
      <c r="Q22" s="17"/>
      <c r="R22" s="17"/>
      <c r="S22" s="17"/>
      <c r="T22" s="17"/>
      <c r="U22" s="26"/>
      <c r="V22" s="25"/>
      <c r="W22" s="27"/>
      <c r="X22" s="69">
        <f t="shared" si="2"/>
        <v>0</v>
      </c>
      <c r="Y22" s="32">
        <f t="shared" si="3"/>
        <v>0</v>
      </c>
      <c r="Z22" s="33">
        <f t="shared" si="4"/>
        <v>0</v>
      </c>
      <c r="AA22" s="24"/>
      <c r="AB22" s="75"/>
    </row>
    <row r="23" spans="1:28" s="72" customFormat="1" ht="10.199999999999999" x14ac:dyDescent="0.2">
      <c r="A23" s="84">
        <v>10</v>
      </c>
      <c r="B23" s="90" t="s">
        <v>53</v>
      </c>
      <c r="C23" s="86" t="s">
        <v>69</v>
      </c>
      <c r="D23" s="158">
        <v>1</v>
      </c>
      <c r="E23" s="160"/>
      <c r="F23" s="160">
        <v>1</v>
      </c>
      <c r="G23" s="162"/>
      <c r="H23" s="163"/>
      <c r="I23" s="160">
        <f>(D23*2.5+SUM(E23:G23)*1.5)*14</f>
        <v>56</v>
      </c>
      <c r="J23" s="161">
        <v>28</v>
      </c>
      <c r="K23" s="168">
        <v>5</v>
      </c>
      <c r="L23" s="160">
        <f>(3*25)-J23</f>
        <v>47</v>
      </c>
      <c r="M23" s="160" t="s">
        <v>3</v>
      </c>
      <c r="N23" s="101"/>
      <c r="O23" s="25"/>
      <c r="P23" s="25"/>
      <c r="Q23" s="17"/>
      <c r="R23" s="17"/>
      <c r="S23" s="17"/>
      <c r="T23" s="17"/>
      <c r="U23" s="26"/>
      <c r="V23" s="25"/>
      <c r="W23" s="27"/>
      <c r="X23" s="69">
        <f t="shared" si="2"/>
        <v>56</v>
      </c>
      <c r="Y23" s="32">
        <f t="shared" si="3"/>
        <v>5</v>
      </c>
      <c r="Z23" s="33">
        <f t="shared" si="4"/>
        <v>47</v>
      </c>
      <c r="AA23" s="24"/>
      <c r="AB23" s="75"/>
    </row>
    <row r="24" spans="1:28" s="72" customFormat="1" ht="10.8" thickBot="1" x14ac:dyDescent="0.25">
      <c r="A24" s="85">
        <v>11</v>
      </c>
      <c r="B24" s="108" t="s">
        <v>46</v>
      </c>
      <c r="C24" s="109" t="s">
        <v>70</v>
      </c>
      <c r="D24" s="159"/>
      <c r="E24" s="161"/>
      <c r="F24" s="161"/>
      <c r="G24" s="163"/>
      <c r="H24" s="164"/>
      <c r="I24" s="161"/>
      <c r="J24" s="165"/>
      <c r="K24" s="169"/>
      <c r="L24" s="161"/>
      <c r="M24" s="161"/>
      <c r="N24" s="110"/>
      <c r="O24" s="45"/>
      <c r="P24" s="45"/>
      <c r="Q24" s="46"/>
      <c r="R24" s="46"/>
      <c r="S24" s="46"/>
      <c r="T24" s="46"/>
      <c r="U24" s="47"/>
      <c r="V24" s="45"/>
      <c r="W24" s="48"/>
      <c r="X24" s="69">
        <f t="shared" si="2"/>
        <v>0</v>
      </c>
      <c r="Y24" s="73">
        <f t="shared" si="3"/>
        <v>0</v>
      </c>
      <c r="Z24" s="64">
        <f t="shared" si="4"/>
        <v>0</v>
      </c>
      <c r="AA24" s="24"/>
      <c r="AB24" s="75"/>
    </row>
    <row r="25" spans="1:28" s="72" customFormat="1" ht="20.399999999999999" x14ac:dyDescent="0.2">
      <c r="A25" s="84">
        <v>12</v>
      </c>
      <c r="B25" s="49" t="s">
        <v>47</v>
      </c>
      <c r="C25" s="111" t="s">
        <v>71</v>
      </c>
      <c r="D25" s="25"/>
      <c r="E25" s="25"/>
      <c r="F25" s="25"/>
      <c r="G25" s="25"/>
      <c r="H25" s="25"/>
      <c r="I25" s="28"/>
      <c r="J25" s="28"/>
      <c r="K25" s="29"/>
      <c r="L25" s="28"/>
      <c r="M25" s="17"/>
      <c r="N25" s="160">
        <v>1</v>
      </c>
      <c r="O25" s="160">
        <v>1</v>
      </c>
      <c r="P25" s="162"/>
      <c r="Q25" s="160"/>
      <c r="R25" s="17"/>
      <c r="S25" s="160">
        <v>56</v>
      </c>
      <c r="T25" s="160">
        <v>28</v>
      </c>
      <c r="U25" s="168">
        <v>6</v>
      </c>
      <c r="V25" s="160">
        <f>(U25*25)-T25</f>
        <v>122</v>
      </c>
      <c r="W25" s="160" t="s">
        <v>3</v>
      </c>
      <c r="X25" s="167">
        <f t="shared" si="2"/>
        <v>56</v>
      </c>
      <c r="Y25" s="166">
        <f t="shared" si="3"/>
        <v>6</v>
      </c>
      <c r="Z25" s="167">
        <f t="shared" si="4"/>
        <v>122</v>
      </c>
      <c r="AA25" s="24"/>
      <c r="AB25" s="75"/>
    </row>
    <row r="26" spans="1:28" s="72" customFormat="1" ht="21" thickBot="1" x14ac:dyDescent="0.25">
      <c r="A26" s="85">
        <v>13</v>
      </c>
      <c r="B26" s="49" t="s">
        <v>48</v>
      </c>
      <c r="C26" s="111" t="s">
        <v>72</v>
      </c>
      <c r="D26" s="25"/>
      <c r="E26" s="25"/>
      <c r="F26" s="25"/>
      <c r="G26" s="25"/>
      <c r="H26" s="25"/>
      <c r="I26" s="28"/>
      <c r="J26" s="28"/>
      <c r="K26" s="29"/>
      <c r="L26" s="28"/>
      <c r="M26" s="17"/>
      <c r="N26" s="160"/>
      <c r="O26" s="160"/>
      <c r="P26" s="162"/>
      <c r="Q26" s="160"/>
      <c r="R26" s="17"/>
      <c r="S26" s="160"/>
      <c r="T26" s="160"/>
      <c r="U26" s="168"/>
      <c r="V26" s="160"/>
      <c r="W26" s="160"/>
      <c r="X26" s="167"/>
      <c r="Y26" s="166"/>
      <c r="Z26" s="167"/>
      <c r="AA26" s="24"/>
      <c r="AB26" s="75"/>
    </row>
    <row r="27" spans="1:28" s="24" customFormat="1" ht="10.199999999999999" x14ac:dyDescent="0.2">
      <c r="A27" s="107">
        <v>14</v>
      </c>
      <c r="B27" s="49" t="s">
        <v>56</v>
      </c>
      <c r="C27" s="111" t="s">
        <v>73</v>
      </c>
      <c r="D27" s="25"/>
      <c r="E27" s="25"/>
      <c r="F27" s="25"/>
      <c r="G27" s="25"/>
      <c r="H27" s="25"/>
      <c r="I27" s="28"/>
      <c r="J27" s="28"/>
      <c r="K27" s="29"/>
      <c r="L27" s="28"/>
      <c r="M27" s="17"/>
      <c r="N27" s="34">
        <v>1</v>
      </c>
      <c r="O27" s="25"/>
      <c r="P27" s="25">
        <v>2</v>
      </c>
      <c r="Q27" s="25"/>
      <c r="R27" s="25"/>
      <c r="S27" s="17">
        <f t="shared" ref="S27" si="7">(N27*2.5+SUM(O27:Q27)*1.5)*14</f>
        <v>77</v>
      </c>
      <c r="T27" s="17">
        <v>42</v>
      </c>
      <c r="U27" s="26">
        <v>5</v>
      </c>
      <c r="V27" s="102">
        <f t="shared" ref="V27" si="8">(U27*25)-T27</f>
        <v>83</v>
      </c>
      <c r="W27" s="25" t="s">
        <v>21</v>
      </c>
      <c r="X27" s="28">
        <v>77</v>
      </c>
      <c r="Y27" s="32">
        <v>4</v>
      </c>
      <c r="Z27" s="28">
        <v>58</v>
      </c>
    </row>
    <row r="28" spans="1:28" s="4" customFormat="1" ht="12" customHeight="1" x14ac:dyDescent="0.2">
      <c r="A28" s="141" t="s">
        <v>11</v>
      </c>
      <c r="B28" s="142"/>
      <c r="C28" s="143"/>
      <c r="D28" s="42">
        <f t="shared" ref="D28:L28" si="9">SUM(D13:D26)</f>
        <v>8</v>
      </c>
      <c r="E28" s="41">
        <f t="shared" si="9"/>
        <v>1</v>
      </c>
      <c r="F28" s="41">
        <f t="shared" si="9"/>
        <v>5</v>
      </c>
      <c r="G28" s="41">
        <f t="shared" si="9"/>
        <v>0</v>
      </c>
      <c r="H28" s="41">
        <f t="shared" si="9"/>
        <v>0</v>
      </c>
      <c r="I28" s="147">
        <f t="shared" si="9"/>
        <v>406</v>
      </c>
      <c r="J28" s="147">
        <f t="shared" si="9"/>
        <v>196</v>
      </c>
      <c r="K28" s="132">
        <f t="shared" si="9"/>
        <v>30</v>
      </c>
      <c r="L28" s="132">
        <f t="shared" si="9"/>
        <v>504</v>
      </c>
      <c r="M28" s="154" t="s">
        <v>90</v>
      </c>
      <c r="N28" s="42">
        <f t="shared" ref="N28:S28" si="10">SUM(N13:N26)</f>
        <v>8</v>
      </c>
      <c r="O28" s="42">
        <f t="shared" si="10"/>
        <v>1</v>
      </c>
      <c r="P28" s="42">
        <f t="shared" si="10"/>
        <v>4</v>
      </c>
      <c r="Q28" s="42">
        <f t="shared" si="10"/>
        <v>1</v>
      </c>
      <c r="R28" s="42">
        <f t="shared" si="10"/>
        <v>0</v>
      </c>
      <c r="S28" s="147">
        <f t="shared" si="10"/>
        <v>406</v>
      </c>
      <c r="T28" s="147">
        <f>SUM(T18:T26)</f>
        <v>196</v>
      </c>
      <c r="U28" s="132">
        <f>SUM(U13:U26)</f>
        <v>30</v>
      </c>
      <c r="V28" s="132">
        <f>SUM(V18:V25)</f>
        <v>554</v>
      </c>
      <c r="W28" s="152" t="s">
        <v>91</v>
      </c>
      <c r="X28" s="71">
        <f>SUM(X13:X27)</f>
        <v>798</v>
      </c>
      <c r="Y28" s="132">
        <f>SUM(Y13:Y21)</f>
        <v>44</v>
      </c>
      <c r="Z28" s="134">
        <f>SUM(L28,V28)</f>
        <v>1058</v>
      </c>
    </row>
    <row r="29" spans="1:28" s="4" customFormat="1" ht="20.25" customHeight="1" x14ac:dyDescent="0.25">
      <c r="A29" s="144"/>
      <c r="B29" s="145"/>
      <c r="C29" s="146"/>
      <c r="D29" s="149">
        <f>D28+E28+F28+G28+H28</f>
        <v>14</v>
      </c>
      <c r="E29" s="117"/>
      <c r="F29" s="117"/>
      <c r="G29" s="150"/>
      <c r="H29" s="103"/>
      <c r="I29" s="148"/>
      <c r="J29" s="148"/>
      <c r="K29" s="133"/>
      <c r="L29" s="133"/>
      <c r="M29" s="155"/>
      <c r="N29" s="149">
        <f>N28+O28+P28+Q28+R28</f>
        <v>14</v>
      </c>
      <c r="O29" s="117"/>
      <c r="P29" s="117"/>
      <c r="Q29" s="150"/>
      <c r="R29" s="103"/>
      <c r="S29" s="148"/>
      <c r="T29" s="148"/>
      <c r="U29" s="133"/>
      <c r="V29" s="133"/>
      <c r="W29" s="153"/>
      <c r="X29" s="35">
        <f>ABS(X28/28)</f>
        <v>28.5</v>
      </c>
      <c r="Y29" s="133"/>
      <c r="Z29" s="135"/>
    </row>
    <row r="30" spans="1:28" ht="10.5" customHeight="1" x14ac:dyDescent="0.25">
      <c r="B30" s="8" t="s">
        <v>14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</row>
    <row r="31" spans="1:28" ht="12" customHeight="1" x14ac:dyDescent="0.25">
      <c r="B31" s="113" t="s">
        <v>57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S31" s="156" t="s">
        <v>15</v>
      </c>
      <c r="T31" s="156"/>
      <c r="U31" s="157"/>
      <c r="V31" s="157"/>
      <c r="W31" s="157"/>
      <c r="X31" s="38"/>
      <c r="Y31" s="38"/>
      <c r="Z31" s="38"/>
    </row>
    <row r="32" spans="1:28" ht="15" customHeight="1" x14ac:dyDescent="0.25">
      <c r="B32" s="112">
        <v>45846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S32" s="151" t="s">
        <v>30</v>
      </c>
      <c r="T32" s="151"/>
      <c r="U32" s="151"/>
      <c r="V32" s="151"/>
      <c r="W32" s="151"/>
      <c r="X32" s="151"/>
      <c r="Y32" s="39"/>
      <c r="Z32" s="78"/>
    </row>
    <row r="33" spans="2:16" ht="15.75" customHeight="1" x14ac:dyDescent="0.25"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</row>
    <row r="34" spans="2:16" ht="21" customHeight="1" x14ac:dyDescent="0.25"/>
  </sheetData>
  <mergeCells count="57">
    <mergeCell ref="J23:J24"/>
    <mergeCell ref="T25:T26"/>
    <mergeCell ref="Y25:Y26"/>
    <mergeCell ref="Z25:Z26"/>
    <mergeCell ref="P25:P26"/>
    <mergeCell ref="Q25:Q26"/>
    <mergeCell ref="S25:S26"/>
    <mergeCell ref="U25:U26"/>
    <mergeCell ref="V25:V26"/>
    <mergeCell ref="W25:W26"/>
    <mergeCell ref="X25:X26"/>
    <mergeCell ref="K23:K24"/>
    <mergeCell ref="L23:L24"/>
    <mergeCell ref="M23:M24"/>
    <mergeCell ref="N25:N26"/>
    <mergeCell ref="O25:O26"/>
    <mergeCell ref="D23:D24"/>
    <mergeCell ref="E23:E24"/>
    <mergeCell ref="F23:F24"/>
    <mergeCell ref="I23:I24"/>
    <mergeCell ref="G23:G24"/>
    <mergeCell ref="H23:H24"/>
    <mergeCell ref="K28:K29"/>
    <mergeCell ref="U28:U29"/>
    <mergeCell ref="V28:V29"/>
    <mergeCell ref="S32:X32"/>
    <mergeCell ref="W28:W29"/>
    <mergeCell ref="M28:M29"/>
    <mergeCell ref="S28:S29"/>
    <mergeCell ref="S31:W31"/>
    <mergeCell ref="J28:J29"/>
    <mergeCell ref="T28:T29"/>
    <mergeCell ref="Y28:Y29"/>
    <mergeCell ref="Z28:Z29"/>
    <mergeCell ref="A1:D1"/>
    <mergeCell ref="A2:D2"/>
    <mergeCell ref="A3:D3"/>
    <mergeCell ref="B8:Z8"/>
    <mergeCell ref="A5:D5"/>
    <mergeCell ref="P5:Z5"/>
    <mergeCell ref="P3:Z3"/>
    <mergeCell ref="P2:Z2"/>
    <mergeCell ref="A6:D6"/>
    <mergeCell ref="L28:L29"/>
    <mergeCell ref="A28:C29"/>
    <mergeCell ref="I28:I29"/>
    <mergeCell ref="D29:G29"/>
    <mergeCell ref="N29:Q29"/>
    <mergeCell ref="A12:C12"/>
    <mergeCell ref="C10:C11"/>
    <mergeCell ref="A7:Z7"/>
    <mergeCell ref="D10:M10"/>
    <mergeCell ref="X10:Z10"/>
    <mergeCell ref="A10:A11"/>
    <mergeCell ref="B10:B11"/>
    <mergeCell ref="N10:W10"/>
    <mergeCell ref="D12:Z12"/>
  </mergeCells>
  <phoneticPr fontId="1" type="noConversion"/>
  <pageMargins left="0.35433070866141736" right="0.27559055118110237" top="0.51181102362204722" bottom="0.23622047244094491" header="0.51181102362204722" footer="0.23622047244094491"/>
  <pageSetup paperSize="9" scale="76" orientation="landscape" r:id="rId1"/>
  <headerFooter alignWithMargins="0">
    <oddHeader xml:space="preserve">&amp;R&amp;8COD: USAMVBT-FPG-001-7A
Ediţia 1/ Revizia 0&amp;10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1"/>
  <sheetViews>
    <sheetView view="pageBreakPreview" topLeftCell="A19" zoomScale="145" zoomScaleSheetLayoutView="145" workbookViewId="0">
      <selection activeCell="G29" sqref="G29"/>
    </sheetView>
  </sheetViews>
  <sheetFormatPr defaultColWidth="9.21875" defaultRowHeight="13.5" customHeight="1" x14ac:dyDescent="0.25"/>
  <cols>
    <col min="1" max="1" width="4.5546875" style="8" customWidth="1"/>
    <col min="2" max="2" width="37.77734375" style="8" customWidth="1"/>
    <col min="3" max="3" width="14" style="8" customWidth="1"/>
    <col min="4" max="8" width="5" style="8" customWidth="1"/>
    <col min="9" max="10" width="6" style="8" customWidth="1"/>
    <col min="11" max="11" width="5" style="8" customWidth="1"/>
    <col min="12" max="12" width="6.21875" style="8" customWidth="1"/>
    <col min="13" max="18" width="5" style="8" customWidth="1"/>
    <col min="19" max="20" width="6" style="8" customWidth="1"/>
    <col min="21" max="21" width="5" style="8" customWidth="1"/>
    <col min="22" max="22" width="6.5546875" style="8" customWidth="1"/>
    <col min="23" max="23" width="5" style="8" customWidth="1"/>
    <col min="24" max="24" width="5.77734375" style="8" customWidth="1"/>
    <col min="25" max="26" width="5" style="8" customWidth="1"/>
    <col min="27" max="16384" width="9.21875" style="8"/>
  </cols>
  <sheetData>
    <row r="1" spans="1:26" s="3" customFormat="1" ht="14.25" customHeight="1" x14ac:dyDescent="0.25">
      <c r="A1" s="136" t="s">
        <v>42</v>
      </c>
      <c r="B1" s="136"/>
      <c r="C1" s="136"/>
      <c r="D1" s="136"/>
      <c r="E1" s="1"/>
      <c r="F1" s="2"/>
      <c r="G1" s="2"/>
      <c r="H1" s="2"/>
      <c r="I1" s="2"/>
      <c r="J1" s="2"/>
      <c r="K1" s="2"/>
    </row>
    <row r="2" spans="1:26" s="3" customFormat="1" ht="14.25" customHeight="1" x14ac:dyDescent="0.25">
      <c r="A2" s="136" t="s">
        <v>28</v>
      </c>
      <c r="B2" s="136"/>
      <c r="C2" s="136"/>
      <c r="D2" s="136"/>
      <c r="E2" s="1"/>
      <c r="F2" s="2"/>
      <c r="G2" s="2"/>
      <c r="H2" s="2"/>
      <c r="I2" s="2"/>
      <c r="J2" s="2"/>
      <c r="K2" s="2"/>
      <c r="P2" s="140" t="s">
        <v>16</v>
      </c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 s="3" customFormat="1" ht="14.25" customHeight="1" x14ac:dyDescent="0.25">
      <c r="A3" s="137" t="s">
        <v>52</v>
      </c>
      <c r="B3" s="137"/>
      <c r="C3" s="137"/>
      <c r="D3" s="137"/>
      <c r="F3" s="2"/>
      <c r="G3" s="2"/>
      <c r="H3" s="2"/>
      <c r="I3" s="2"/>
      <c r="J3" s="2"/>
      <c r="K3" s="2"/>
      <c r="P3" s="139" t="s">
        <v>27</v>
      </c>
      <c r="Q3" s="139"/>
      <c r="R3" s="139"/>
      <c r="S3" s="139"/>
      <c r="T3" s="139"/>
      <c r="U3" s="139"/>
      <c r="V3" s="139"/>
      <c r="W3" s="139"/>
      <c r="X3" s="139"/>
      <c r="Y3" s="139"/>
      <c r="Z3" s="139"/>
    </row>
    <row r="4" spans="1:26" s="3" customFormat="1" ht="14.25" customHeight="1" x14ac:dyDescent="0.25">
      <c r="A4" s="3" t="s">
        <v>51</v>
      </c>
      <c r="F4" s="2"/>
      <c r="G4" s="2"/>
      <c r="H4" s="2"/>
      <c r="I4" s="2"/>
      <c r="J4" s="2"/>
      <c r="K4" s="2"/>
      <c r="P4" s="3" t="s">
        <v>59</v>
      </c>
      <c r="Q4" s="5"/>
      <c r="R4" s="5"/>
      <c r="S4" s="5"/>
      <c r="T4" s="5"/>
      <c r="U4" s="5"/>
      <c r="V4" s="5"/>
      <c r="W4" s="5"/>
      <c r="X4" s="5"/>
    </row>
    <row r="5" spans="1:26" s="3" customFormat="1" ht="14.25" customHeight="1" x14ac:dyDescent="0.25">
      <c r="A5" s="138" t="s">
        <v>22</v>
      </c>
      <c r="B5" s="138"/>
      <c r="C5" s="138"/>
      <c r="D5" s="138"/>
      <c r="F5" s="6"/>
      <c r="G5" s="6"/>
      <c r="H5" s="6"/>
      <c r="I5" s="6"/>
      <c r="J5" s="6"/>
      <c r="K5" s="6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</row>
    <row r="6" spans="1:26" s="3" customFormat="1" ht="14.25" customHeight="1" x14ac:dyDescent="0.25">
      <c r="A6" s="139" t="s">
        <v>23</v>
      </c>
      <c r="B6" s="139"/>
      <c r="C6" s="139"/>
      <c r="D6" s="139"/>
      <c r="E6" s="5"/>
      <c r="F6" s="5"/>
      <c r="G6" s="5"/>
      <c r="H6" s="5"/>
      <c r="I6" s="5"/>
      <c r="J6" s="5"/>
      <c r="K6" s="5"/>
      <c r="Y6" s="3" t="s">
        <v>14</v>
      </c>
    </row>
    <row r="7" spans="1:26" s="4" customFormat="1" ht="14.25" customHeight="1" x14ac:dyDescent="0.2">
      <c r="A7" s="121" t="s">
        <v>80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</row>
    <row r="8" spans="1:26" s="4" customFormat="1" ht="15" customHeight="1" x14ac:dyDescent="0.2">
      <c r="A8" s="7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</row>
    <row r="9" spans="1:26" ht="2.25" customHeight="1" thickBot="1" x14ac:dyDescent="0.3"/>
    <row r="10" spans="1:26" ht="12" customHeight="1" x14ac:dyDescent="0.25">
      <c r="A10" s="125" t="s">
        <v>10</v>
      </c>
      <c r="B10" s="127" t="s">
        <v>0</v>
      </c>
      <c r="C10" s="119" t="s">
        <v>1</v>
      </c>
      <c r="D10" s="122" t="s">
        <v>24</v>
      </c>
      <c r="E10" s="123"/>
      <c r="F10" s="123"/>
      <c r="G10" s="123"/>
      <c r="H10" s="123"/>
      <c r="I10" s="123"/>
      <c r="J10" s="123"/>
      <c r="K10" s="123"/>
      <c r="L10" s="123"/>
      <c r="M10" s="124"/>
      <c r="N10" s="122" t="s">
        <v>25</v>
      </c>
      <c r="O10" s="123"/>
      <c r="P10" s="123"/>
      <c r="Q10" s="123"/>
      <c r="R10" s="123"/>
      <c r="S10" s="123"/>
      <c r="T10" s="123"/>
      <c r="U10" s="123"/>
      <c r="V10" s="123"/>
      <c r="W10" s="124"/>
      <c r="X10" s="122" t="s">
        <v>2</v>
      </c>
      <c r="Y10" s="123"/>
      <c r="Z10" s="124"/>
    </row>
    <row r="11" spans="1:26" ht="24" customHeight="1" x14ac:dyDescent="0.25">
      <c r="A11" s="126"/>
      <c r="B11" s="128"/>
      <c r="C11" s="120"/>
      <c r="D11" s="9" t="s">
        <v>3</v>
      </c>
      <c r="E11" s="10" t="s">
        <v>17</v>
      </c>
      <c r="F11" s="10" t="s">
        <v>18</v>
      </c>
      <c r="G11" s="10" t="s">
        <v>4</v>
      </c>
      <c r="H11" s="10" t="s">
        <v>54</v>
      </c>
      <c r="I11" s="10" t="s">
        <v>7</v>
      </c>
      <c r="J11" s="10" t="s">
        <v>55</v>
      </c>
      <c r="K11" s="10" t="s">
        <v>5</v>
      </c>
      <c r="L11" s="10" t="s">
        <v>6</v>
      </c>
      <c r="M11" s="11" t="s">
        <v>12</v>
      </c>
      <c r="N11" s="12" t="s">
        <v>3</v>
      </c>
      <c r="O11" s="10" t="s">
        <v>17</v>
      </c>
      <c r="P11" s="10" t="s">
        <v>18</v>
      </c>
      <c r="Q11" s="10" t="s">
        <v>4</v>
      </c>
      <c r="R11" s="10" t="s">
        <v>54</v>
      </c>
      <c r="S11" s="10" t="s">
        <v>7</v>
      </c>
      <c r="T11" s="10" t="s">
        <v>55</v>
      </c>
      <c r="U11" s="10" t="s">
        <v>5</v>
      </c>
      <c r="V11" s="10" t="s">
        <v>6</v>
      </c>
      <c r="W11" s="13" t="s">
        <v>13</v>
      </c>
      <c r="X11" s="9" t="s">
        <v>7</v>
      </c>
      <c r="Y11" s="10" t="s">
        <v>5</v>
      </c>
      <c r="Z11" s="11" t="s">
        <v>6</v>
      </c>
    </row>
    <row r="12" spans="1:26" ht="12" customHeight="1" thickBot="1" x14ac:dyDescent="0.3">
      <c r="A12" s="116" t="s">
        <v>9</v>
      </c>
      <c r="B12" s="117"/>
      <c r="C12" s="118"/>
      <c r="D12" s="129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1"/>
    </row>
    <row r="13" spans="1:26" s="24" customFormat="1" ht="12" customHeight="1" thickBot="1" x14ac:dyDescent="0.25">
      <c r="A13" s="14">
        <v>1</v>
      </c>
      <c r="B13" s="91" t="s">
        <v>33</v>
      </c>
      <c r="C13" s="80" t="s">
        <v>74</v>
      </c>
      <c r="D13" s="15">
        <v>1</v>
      </c>
      <c r="E13" s="16"/>
      <c r="F13" s="16">
        <v>2</v>
      </c>
      <c r="G13" s="16"/>
      <c r="H13" s="16"/>
      <c r="I13" s="40">
        <f>(D13*2.5+SUM(E13:G13)*1.5)*14</f>
        <v>77</v>
      </c>
      <c r="J13" s="40">
        <v>42</v>
      </c>
      <c r="K13" s="18">
        <v>6</v>
      </c>
      <c r="L13" s="16">
        <f>(K13*25)-J13</f>
        <v>108</v>
      </c>
      <c r="M13" s="19" t="s">
        <v>21</v>
      </c>
      <c r="N13" s="76"/>
      <c r="O13" s="21"/>
      <c r="P13" s="21"/>
      <c r="Q13" s="21"/>
      <c r="R13" s="21"/>
      <c r="S13" s="21"/>
      <c r="T13" s="21"/>
      <c r="U13" s="22"/>
      <c r="V13" s="21"/>
      <c r="W13" s="23"/>
      <c r="X13" s="20">
        <f>SUM(K13,S13)</f>
        <v>6</v>
      </c>
      <c r="Y13" s="22">
        <f>SUM(L13,U13)</f>
        <v>108</v>
      </c>
      <c r="Z13" s="23">
        <f t="shared" ref="Z13:Z16" si="0">SUM(L13,V13)</f>
        <v>108</v>
      </c>
    </row>
    <row r="14" spans="1:26" s="24" customFormat="1" ht="12" customHeight="1" thickBot="1" x14ac:dyDescent="0.25">
      <c r="A14" s="14">
        <v>2</v>
      </c>
      <c r="B14" s="95" t="s">
        <v>41</v>
      </c>
      <c r="C14" s="80" t="s">
        <v>75</v>
      </c>
      <c r="D14" s="34">
        <v>1</v>
      </c>
      <c r="E14" s="25">
        <v>1</v>
      </c>
      <c r="F14" s="25"/>
      <c r="G14" s="25"/>
      <c r="H14" s="104"/>
      <c r="I14" s="40">
        <f t="shared" ref="I14:I17" si="1">(D14*2.5+SUM(E14:G14)*1.5)*14</f>
        <v>56</v>
      </c>
      <c r="J14" s="106">
        <v>28</v>
      </c>
      <c r="K14" s="26">
        <v>5</v>
      </c>
      <c r="L14" s="16">
        <f t="shared" ref="L14:L17" si="2">(K14*25)-J14</f>
        <v>97</v>
      </c>
      <c r="M14" s="27" t="s">
        <v>21</v>
      </c>
      <c r="N14" s="77"/>
      <c r="O14" s="17"/>
      <c r="P14" s="17"/>
      <c r="Q14" s="17"/>
      <c r="R14" s="17"/>
      <c r="S14" s="28"/>
      <c r="T14" s="28"/>
      <c r="U14" s="29"/>
      <c r="V14" s="28"/>
      <c r="W14" s="30"/>
      <c r="X14" s="31">
        <f>SUM(K14,S14)</f>
        <v>5</v>
      </c>
      <c r="Y14" s="32">
        <f>SUM(L14,U14)</f>
        <v>97</v>
      </c>
      <c r="Z14" s="33">
        <f t="shared" si="0"/>
        <v>97</v>
      </c>
    </row>
    <row r="15" spans="1:26" s="24" customFormat="1" ht="12" customHeight="1" thickBot="1" x14ac:dyDescent="0.25">
      <c r="A15" s="14">
        <v>3</v>
      </c>
      <c r="B15" s="91" t="s">
        <v>39</v>
      </c>
      <c r="C15" s="80" t="s">
        <v>76</v>
      </c>
      <c r="D15" s="34">
        <v>1</v>
      </c>
      <c r="E15" s="25"/>
      <c r="F15" s="25">
        <v>2</v>
      </c>
      <c r="G15" s="25"/>
      <c r="H15" s="104"/>
      <c r="I15" s="40">
        <f t="shared" si="1"/>
        <v>77</v>
      </c>
      <c r="J15" s="106">
        <v>42</v>
      </c>
      <c r="K15" s="26">
        <v>6</v>
      </c>
      <c r="L15" s="16">
        <f t="shared" si="2"/>
        <v>108</v>
      </c>
      <c r="M15" s="27" t="s">
        <v>21</v>
      </c>
      <c r="N15" s="77"/>
      <c r="O15" s="17"/>
      <c r="P15" s="17"/>
      <c r="Q15" s="17"/>
      <c r="R15" s="17"/>
      <c r="S15" s="28"/>
      <c r="T15" s="28"/>
      <c r="U15" s="29"/>
      <c r="V15" s="28"/>
      <c r="W15" s="30"/>
      <c r="X15" s="31">
        <f>SUM(K15,S15)</f>
        <v>6</v>
      </c>
      <c r="Y15" s="32">
        <f>SUM(L15,U15)</f>
        <v>108</v>
      </c>
      <c r="Z15" s="33">
        <f t="shared" si="0"/>
        <v>108</v>
      </c>
    </row>
    <row r="16" spans="1:26" s="24" customFormat="1" ht="12" customHeight="1" thickBot="1" x14ac:dyDescent="0.25">
      <c r="A16" s="14">
        <v>4</v>
      </c>
      <c r="B16" s="91" t="s">
        <v>40</v>
      </c>
      <c r="C16" s="80" t="s">
        <v>77</v>
      </c>
      <c r="D16" s="34">
        <v>1</v>
      </c>
      <c r="E16" s="25"/>
      <c r="F16" s="25">
        <v>2</v>
      </c>
      <c r="G16" s="25"/>
      <c r="H16" s="104"/>
      <c r="I16" s="40">
        <f t="shared" si="1"/>
        <v>77</v>
      </c>
      <c r="J16" s="106">
        <v>42</v>
      </c>
      <c r="K16" s="26">
        <v>6</v>
      </c>
      <c r="L16" s="16">
        <f t="shared" si="2"/>
        <v>108</v>
      </c>
      <c r="M16" s="27" t="s">
        <v>21</v>
      </c>
      <c r="N16" s="77"/>
      <c r="O16" s="17"/>
      <c r="P16" s="17"/>
      <c r="Q16" s="17"/>
      <c r="R16" s="17"/>
      <c r="S16" s="28"/>
      <c r="T16" s="28"/>
      <c r="U16" s="29"/>
      <c r="V16" s="28"/>
      <c r="W16" s="30"/>
      <c r="X16" s="31">
        <f>SUM(K16,S16)</f>
        <v>6</v>
      </c>
      <c r="Y16" s="32">
        <f>SUM(L16,U16)</f>
        <v>108</v>
      </c>
      <c r="Z16" s="33">
        <f t="shared" si="0"/>
        <v>108</v>
      </c>
    </row>
    <row r="17" spans="1:28" s="24" customFormat="1" ht="12" customHeight="1" x14ac:dyDescent="0.2">
      <c r="A17" s="14">
        <v>5</v>
      </c>
      <c r="B17" s="91" t="s">
        <v>31</v>
      </c>
      <c r="C17" s="80" t="s">
        <v>78</v>
      </c>
      <c r="D17" s="34">
        <v>1</v>
      </c>
      <c r="E17" s="25"/>
      <c r="F17" s="25"/>
      <c r="G17" s="25"/>
      <c r="H17" s="104"/>
      <c r="I17" s="40">
        <f t="shared" si="1"/>
        <v>35</v>
      </c>
      <c r="J17" s="106">
        <v>12</v>
      </c>
      <c r="K17" s="26">
        <v>2</v>
      </c>
      <c r="L17" s="16">
        <f t="shared" si="2"/>
        <v>38</v>
      </c>
      <c r="M17" s="43" t="s">
        <v>3</v>
      </c>
      <c r="N17" s="77"/>
      <c r="O17" s="17"/>
      <c r="P17" s="17"/>
      <c r="Q17" s="17"/>
      <c r="R17" s="17"/>
      <c r="S17" s="28"/>
      <c r="T17" s="28"/>
      <c r="U17" s="29"/>
      <c r="V17" s="28"/>
      <c r="W17" s="30"/>
      <c r="X17" s="31"/>
      <c r="Y17" s="32"/>
      <c r="Z17" s="33"/>
    </row>
    <row r="18" spans="1:28" s="24" customFormat="1" ht="10.199999999999999" x14ac:dyDescent="0.2">
      <c r="A18" s="115">
        <v>6</v>
      </c>
      <c r="B18" s="91" t="s">
        <v>81</v>
      </c>
      <c r="C18" s="80" t="s">
        <v>85</v>
      </c>
      <c r="D18" s="34"/>
      <c r="E18" s="25"/>
      <c r="F18" s="25"/>
      <c r="G18" s="25"/>
      <c r="H18" s="25"/>
      <c r="I18" s="17"/>
      <c r="J18" s="17"/>
      <c r="K18" s="26"/>
      <c r="L18" s="25"/>
      <c r="M18" s="27"/>
      <c r="N18" s="34"/>
      <c r="O18" s="25"/>
      <c r="P18" s="25"/>
      <c r="Q18" s="17">
        <v>15</v>
      </c>
      <c r="R18" s="17"/>
      <c r="S18" s="51"/>
      <c r="T18" s="51"/>
      <c r="U18" s="29">
        <v>25</v>
      </c>
      <c r="V18" s="17">
        <v>415</v>
      </c>
      <c r="W18" s="30" t="s">
        <v>82</v>
      </c>
      <c r="X18" s="31"/>
      <c r="Y18" s="32"/>
      <c r="Z18" s="33"/>
    </row>
    <row r="19" spans="1:28" s="24" customFormat="1" ht="10.199999999999999" x14ac:dyDescent="0.2">
      <c r="A19" s="115">
        <v>7</v>
      </c>
      <c r="B19" s="91" t="s">
        <v>86</v>
      </c>
      <c r="C19" s="80" t="s">
        <v>87</v>
      </c>
      <c r="D19" s="44"/>
      <c r="E19" s="45"/>
      <c r="F19" s="45"/>
      <c r="G19" s="45"/>
      <c r="H19" s="45"/>
      <c r="I19" s="46"/>
      <c r="J19" s="46"/>
      <c r="K19" s="47"/>
      <c r="L19" s="25"/>
      <c r="M19" s="48"/>
      <c r="N19" s="34"/>
      <c r="O19" s="25"/>
      <c r="P19" s="25"/>
      <c r="Q19" s="17">
        <v>60</v>
      </c>
      <c r="R19" s="17"/>
      <c r="S19" s="51"/>
      <c r="T19" s="51"/>
      <c r="U19" s="29">
        <v>5</v>
      </c>
      <c r="V19" s="17">
        <v>65</v>
      </c>
      <c r="W19" s="30" t="s">
        <v>88</v>
      </c>
      <c r="X19" s="31"/>
      <c r="Y19" s="32"/>
      <c r="Z19" s="33"/>
    </row>
    <row r="20" spans="1:28" s="24" customFormat="1" ht="12" customHeight="1" x14ac:dyDescent="0.2">
      <c r="A20" s="67"/>
      <c r="B20" s="114"/>
      <c r="C20" s="82"/>
      <c r="D20" s="44"/>
      <c r="E20" s="45"/>
      <c r="F20" s="45"/>
      <c r="G20" s="45"/>
      <c r="H20" s="45"/>
      <c r="I20" s="46"/>
      <c r="J20" s="46"/>
      <c r="K20" s="66"/>
      <c r="L20" s="25"/>
      <c r="M20" s="68"/>
      <c r="N20" s="44"/>
      <c r="O20" s="45"/>
      <c r="P20" s="45"/>
      <c r="Q20" s="46"/>
      <c r="R20" s="46"/>
      <c r="S20" s="63"/>
      <c r="T20" s="63"/>
      <c r="U20" s="66"/>
      <c r="V20" s="46"/>
      <c r="W20" s="68"/>
      <c r="X20" s="69"/>
      <c r="Y20" s="66"/>
      <c r="Z20" s="64"/>
    </row>
    <row r="21" spans="1:28" s="72" customFormat="1" ht="12" customHeight="1" x14ac:dyDescent="0.2">
      <c r="A21" s="14"/>
      <c r="B21" s="96" t="s">
        <v>43</v>
      </c>
      <c r="C21" s="82"/>
      <c r="D21" s="34"/>
      <c r="E21" s="25"/>
      <c r="F21" s="25"/>
      <c r="G21" s="25"/>
      <c r="H21" s="25"/>
      <c r="I21" s="17"/>
      <c r="J21" s="17"/>
      <c r="K21" s="29"/>
      <c r="L21" s="25"/>
      <c r="M21" s="30"/>
      <c r="N21" s="34"/>
      <c r="O21" s="25"/>
      <c r="P21" s="25"/>
      <c r="Q21" s="17"/>
      <c r="R21" s="17"/>
      <c r="S21" s="28"/>
      <c r="T21" s="28"/>
      <c r="U21" s="26"/>
      <c r="V21" s="25"/>
      <c r="W21" s="27"/>
      <c r="X21" s="31"/>
      <c r="Y21" s="29"/>
      <c r="Z21" s="33"/>
      <c r="AA21" s="24"/>
      <c r="AB21" s="75"/>
    </row>
    <row r="22" spans="1:28" s="72" customFormat="1" ht="12" customHeight="1" x14ac:dyDescent="0.2">
      <c r="A22" s="14">
        <v>10</v>
      </c>
      <c r="B22" s="92" t="s">
        <v>49</v>
      </c>
      <c r="C22" s="82" t="s">
        <v>83</v>
      </c>
      <c r="D22" s="159">
        <v>1</v>
      </c>
      <c r="E22" s="161"/>
      <c r="F22" s="161">
        <v>1</v>
      </c>
      <c r="G22" s="161"/>
      <c r="H22" s="46"/>
      <c r="I22" s="161">
        <v>56</v>
      </c>
      <c r="J22" s="161">
        <v>28</v>
      </c>
      <c r="K22" s="169">
        <v>5</v>
      </c>
      <c r="L22" s="161">
        <f>(K22*25)-J22</f>
        <v>97</v>
      </c>
      <c r="M22" s="189" t="s">
        <v>3</v>
      </c>
      <c r="N22" s="34"/>
      <c r="O22" s="25"/>
      <c r="P22" s="25"/>
      <c r="Q22" s="17"/>
      <c r="R22" s="17"/>
      <c r="S22" s="28"/>
      <c r="T22" s="28"/>
      <c r="U22" s="26"/>
      <c r="V22" s="25"/>
      <c r="W22" s="27"/>
      <c r="X22" s="31"/>
      <c r="Y22" s="29"/>
      <c r="Z22" s="33"/>
      <c r="AA22" s="24"/>
      <c r="AB22" s="75"/>
    </row>
    <row r="23" spans="1:28" s="72" customFormat="1" ht="13.2" customHeight="1" thickBot="1" x14ac:dyDescent="0.25">
      <c r="A23" s="14">
        <v>11</v>
      </c>
      <c r="B23" s="93" t="s">
        <v>50</v>
      </c>
      <c r="C23" s="82" t="s">
        <v>84</v>
      </c>
      <c r="D23" s="187"/>
      <c r="E23" s="188"/>
      <c r="F23" s="188"/>
      <c r="G23" s="188"/>
      <c r="H23" s="98"/>
      <c r="I23" s="188"/>
      <c r="J23" s="188"/>
      <c r="K23" s="191"/>
      <c r="L23" s="188"/>
      <c r="M23" s="190"/>
      <c r="N23" s="34"/>
      <c r="O23" s="25"/>
      <c r="P23" s="25"/>
      <c r="Q23" s="17"/>
      <c r="R23" s="17"/>
      <c r="S23" s="28"/>
      <c r="T23" s="28"/>
      <c r="U23" s="26"/>
      <c r="V23" s="25"/>
      <c r="W23" s="27"/>
      <c r="X23" s="31"/>
      <c r="Y23" s="29"/>
      <c r="Z23" s="33"/>
      <c r="AA23" s="24"/>
      <c r="AB23" s="75"/>
    </row>
    <row r="24" spans="1:28" s="4" customFormat="1" ht="12" customHeight="1" x14ac:dyDescent="0.2">
      <c r="A24" s="178" t="s">
        <v>11</v>
      </c>
      <c r="B24" s="130"/>
      <c r="C24" s="131"/>
      <c r="D24" s="42">
        <f t="shared" ref="D24:K24" si="3">SUM(D13:D23)</f>
        <v>6</v>
      </c>
      <c r="E24" s="42">
        <f t="shared" si="3"/>
        <v>1</v>
      </c>
      <c r="F24" s="42">
        <f t="shared" si="3"/>
        <v>7</v>
      </c>
      <c r="G24" s="42">
        <f t="shared" si="3"/>
        <v>0</v>
      </c>
      <c r="H24" s="42">
        <f t="shared" si="3"/>
        <v>0</v>
      </c>
      <c r="I24" s="147">
        <f t="shared" si="3"/>
        <v>378</v>
      </c>
      <c r="J24" s="170">
        <f>SUM(J13:J23)</f>
        <v>194</v>
      </c>
      <c r="K24" s="132">
        <f t="shared" si="3"/>
        <v>30</v>
      </c>
      <c r="L24" s="132">
        <f>SUM(L13:L22)</f>
        <v>556</v>
      </c>
      <c r="M24" s="154" t="s">
        <v>90</v>
      </c>
      <c r="N24" s="42"/>
      <c r="O24" s="41"/>
      <c r="P24" s="41"/>
      <c r="Q24" s="41">
        <f>SUM(Q13:Q20)</f>
        <v>75</v>
      </c>
      <c r="R24" s="41">
        <f>SUM(R13:R20)</f>
        <v>0</v>
      </c>
      <c r="S24" s="171">
        <f>SUM(S13:S23)</f>
        <v>0</v>
      </c>
      <c r="T24" s="171">
        <f>SUM(T18:T20)</f>
        <v>0</v>
      </c>
      <c r="U24" s="182">
        <f>SUM(U13:U20)</f>
        <v>30</v>
      </c>
      <c r="V24" s="182">
        <f>SUM(V18:V23)</f>
        <v>480</v>
      </c>
      <c r="W24" s="184" t="s">
        <v>89</v>
      </c>
      <c r="X24" s="71">
        <f>SUM(X13:X20)</f>
        <v>23</v>
      </c>
      <c r="Y24" s="182" t="s">
        <v>26</v>
      </c>
      <c r="Z24" s="186">
        <f>SUM(L24,V24)</f>
        <v>1036</v>
      </c>
    </row>
    <row r="25" spans="1:28" s="4" customFormat="1" ht="20.25" customHeight="1" thickBot="1" x14ac:dyDescent="0.3">
      <c r="A25" s="144"/>
      <c r="B25" s="145"/>
      <c r="C25" s="146"/>
      <c r="D25" s="149">
        <f>SUM(D24:G24)+H24</f>
        <v>14</v>
      </c>
      <c r="E25" s="117"/>
      <c r="F25" s="117"/>
      <c r="G25" s="150"/>
      <c r="H25" s="103"/>
      <c r="I25" s="148"/>
      <c r="J25" s="148"/>
      <c r="K25" s="133"/>
      <c r="L25" s="133"/>
      <c r="M25" s="155"/>
      <c r="N25" s="179">
        <f>SUM(N24:Q24)+R24</f>
        <v>75</v>
      </c>
      <c r="O25" s="180"/>
      <c r="P25" s="180"/>
      <c r="Q25" s="181"/>
      <c r="R25" s="105"/>
      <c r="S25" s="172"/>
      <c r="T25" s="172"/>
      <c r="U25" s="183"/>
      <c r="V25" s="183"/>
      <c r="W25" s="185"/>
      <c r="X25" s="35">
        <f>ABS(X24/28)</f>
        <v>0.8214285714285714</v>
      </c>
      <c r="Y25" s="133"/>
      <c r="Z25" s="135"/>
    </row>
    <row r="26" spans="1:28" s="24" customFormat="1" ht="12" customHeight="1" x14ac:dyDescent="0.25">
      <c r="A26" s="175" t="s">
        <v>8</v>
      </c>
      <c r="B26" s="117"/>
      <c r="C26" s="118"/>
      <c r="D26" s="176"/>
      <c r="E26" s="117"/>
      <c r="F26" s="117"/>
      <c r="G26" s="117"/>
      <c r="H26" s="117"/>
      <c r="I26" s="117"/>
      <c r="J26" s="117"/>
      <c r="K26" s="117"/>
      <c r="L26" s="117"/>
      <c r="M26" s="117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17"/>
      <c r="Y26" s="117"/>
      <c r="Z26" s="118"/>
    </row>
    <row r="27" spans="1:28" ht="10.5" customHeight="1" x14ac:dyDescent="0.25">
      <c r="B27" s="8" t="s">
        <v>14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</row>
    <row r="28" spans="1:28" ht="12" customHeight="1" x14ac:dyDescent="0.25">
      <c r="B28" s="177" t="s">
        <v>57</v>
      </c>
      <c r="C28" s="177"/>
      <c r="D28" s="37"/>
      <c r="L28" s="79"/>
      <c r="S28" s="156" t="s">
        <v>15</v>
      </c>
      <c r="T28" s="156"/>
      <c r="U28" s="157"/>
      <c r="V28" s="157"/>
      <c r="W28" s="157"/>
      <c r="X28" s="38"/>
      <c r="Y28" s="38"/>
      <c r="Z28" s="38"/>
    </row>
    <row r="29" spans="1:28" ht="15" customHeight="1" x14ac:dyDescent="0.25">
      <c r="B29" s="173">
        <v>45846</v>
      </c>
      <c r="C29" s="174"/>
      <c r="D29" s="37"/>
      <c r="I29" s="139"/>
      <c r="J29" s="139"/>
      <c r="K29" s="139"/>
      <c r="L29" s="139"/>
      <c r="M29" s="139"/>
      <c r="N29" s="139"/>
      <c r="O29" s="139"/>
      <c r="P29" s="139"/>
      <c r="S29" s="151" t="s">
        <v>30</v>
      </c>
      <c r="T29" s="151"/>
      <c r="U29" s="151"/>
      <c r="V29" s="151"/>
      <c r="W29" s="151"/>
      <c r="X29" s="151"/>
      <c r="Y29" s="39"/>
      <c r="Z29" s="39"/>
    </row>
    <row r="30" spans="1:28" ht="15.75" customHeight="1" x14ac:dyDescent="0.25"/>
    <row r="31" spans="1:28" ht="21" customHeight="1" x14ac:dyDescent="0.25"/>
  </sheetData>
  <mergeCells count="49">
    <mergeCell ref="L22:L23"/>
    <mergeCell ref="M22:M23"/>
    <mergeCell ref="E22:E23"/>
    <mergeCell ref="F22:F23"/>
    <mergeCell ref="G22:G23"/>
    <mergeCell ref="I22:I23"/>
    <mergeCell ref="K22:K23"/>
    <mergeCell ref="J22:J23"/>
    <mergeCell ref="A1:D1"/>
    <mergeCell ref="A2:D2"/>
    <mergeCell ref="A3:D3"/>
    <mergeCell ref="B8:Z8"/>
    <mergeCell ref="A6:D6"/>
    <mergeCell ref="P3:Z3"/>
    <mergeCell ref="P2:Z2"/>
    <mergeCell ref="A7:Z7"/>
    <mergeCell ref="A5:D5"/>
    <mergeCell ref="P5:Z5"/>
    <mergeCell ref="X10:Z10"/>
    <mergeCell ref="A10:A11"/>
    <mergeCell ref="B10:B11"/>
    <mergeCell ref="C10:C11"/>
    <mergeCell ref="D10:M10"/>
    <mergeCell ref="N10:W10"/>
    <mergeCell ref="A12:C12"/>
    <mergeCell ref="D12:Z12"/>
    <mergeCell ref="A24:C25"/>
    <mergeCell ref="I24:I25"/>
    <mergeCell ref="K24:K25"/>
    <mergeCell ref="L24:L25"/>
    <mergeCell ref="M24:M25"/>
    <mergeCell ref="N25:Q25"/>
    <mergeCell ref="U24:U25"/>
    <mergeCell ref="V24:V25"/>
    <mergeCell ref="S24:S25"/>
    <mergeCell ref="W24:W25"/>
    <mergeCell ref="D25:G25"/>
    <mergeCell ref="Y24:Y25"/>
    <mergeCell ref="Z24:Z25"/>
    <mergeCell ref="D22:D23"/>
    <mergeCell ref="J24:J25"/>
    <mergeCell ref="T24:T25"/>
    <mergeCell ref="S29:X29"/>
    <mergeCell ref="S28:W28"/>
    <mergeCell ref="B29:C29"/>
    <mergeCell ref="I29:P29"/>
    <mergeCell ref="A26:C26"/>
    <mergeCell ref="D26:Z26"/>
    <mergeCell ref="B28:C28"/>
  </mergeCells>
  <phoneticPr fontId="1" type="noConversion"/>
  <pageMargins left="0.35433070866141736" right="0.27559055118110237" top="0.51181102362204722" bottom="0.23622047244094491" header="0.51181102362204722" footer="0.23622047244094491"/>
  <pageSetup paperSize="9" scale="76" orientation="landscape" r:id="rId1"/>
  <headerFooter alignWithMargins="0">
    <oddHeader xml:space="preserve">&amp;R&amp;8COD: USAMVBT-FPG-001-7A
Ediţia 1/ Revizia 0&amp;10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An_I_MIS_zi</vt:lpstr>
      <vt:lpstr>An_II_MIS_zi</vt:lpstr>
      <vt:lpstr>An_I_MIS_zi!Zona_de_imprimat</vt:lpstr>
      <vt:lpstr>An_II_MIS_zi!Zona_de_imprimat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Nita Simona</cp:lastModifiedBy>
  <cp:lastPrinted>2025-07-22T06:46:24Z</cp:lastPrinted>
  <dcterms:created xsi:type="dcterms:W3CDTF">2006-07-07T12:01:24Z</dcterms:created>
  <dcterms:modified xsi:type="dcterms:W3CDTF">2025-09-10T08:20:54Z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ce35dc0f935c46bca606e96910c20dd1</vt:lpwstr>
  </property>
</Properties>
</file>